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高校一覧" sheetId="2" r:id="rId1"/>
    <sheet name="配布用" sheetId="10" r:id="rId2"/>
    <sheet name="配布用②" sheetId="11" r:id="rId3"/>
    <sheet name="割り振り" sheetId="9" r:id="rId4"/>
  </sheets>
  <definedNames>
    <definedName name="_xlnm._FilterDatabase" localSheetId="0" hidden="1">高校一覧!$A$1:$H$134</definedName>
    <definedName name="_xlnm._FilterDatabase" localSheetId="1" hidden="1">配布用!$B$11:$D$141</definedName>
    <definedName name="_xlnm.Print_Titles" localSheetId="0">高校一覧!$1:$1</definedName>
    <definedName name="_xlnm.Print_Titles" localSheetId="1">配布用!$11:$11</definedName>
  </definedNames>
  <calcPr calcId="152511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2" i="2"/>
  <c r="K7" i="9"/>
  <c r="K3" i="9"/>
  <c r="E3" i="2" l="1"/>
  <c r="F3" i="2" s="1"/>
  <c r="E4" i="2"/>
  <c r="F4" i="2" s="1"/>
  <c r="E5" i="2"/>
  <c r="F5" i="2" s="1"/>
  <c r="E6" i="2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5" i="2"/>
  <c r="E16" i="2"/>
  <c r="F16" i="2" s="1"/>
  <c r="E17" i="2"/>
  <c r="E18" i="2"/>
  <c r="E19" i="2"/>
  <c r="F19" i="2" s="1"/>
  <c r="E20" i="2"/>
  <c r="E21" i="2"/>
  <c r="F21" i="2" s="1"/>
  <c r="E22" i="2"/>
  <c r="E23" i="2"/>
  <c r="F23" i="2" s="1"/>
  <c r="E24" i="2"/>
  <c r="F24" i="2" s="1"/>
  <c r="E26" i="2"/>
  <c r="E27" i="2"/>
  <c r="E28" i="2"/>
  <c r="E29" i="2"/>
  <c r="E30" i="2"/>
  <c r="E31" i="2"/>
  <c r="E32" i="2"/>
  <c r="E36" i="2"/>
  <c r="F36" i="2" s="1"/>
  <c r="E37" i="2"/>
  <c r="F37" i="2" s="1"/>
  <c r="E38" i="2"/>
  <c r="F38" i="2" s="1"/>
  <c r="E39" i="2"/>
  <c r="E40" i="2"/>
  <c r="E41" i="2"/>
  <c r="F41" i="2" s="1"/>
  <c r="E42" i="2"/>
  <c r="F42" i="2" s="1"/>
  <c r="E43" i="2"/>
  <c r="F43" i="2" s="1"/>
  <c r="E44" i="2"/>
  <c r="F44" i="2" s="1"/>
  <c r="E45" i="2"/>
  <c r="F45" i="2" s="1"/>
  <c r="E46" i="2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8" i="2"/>
  <c r="E59" i="2"/>
  <c r="F59" i="2" s="1"/>
  <c r="E60" i="2"/>
  <c r="E61" i="2"/>
  <c r="E62" i="2"/>
  <c r="F62" i="2" s="1"/>
  <c r="E63" i="2"/>
  <c r="F63" i="2" s="1"/>
  <c r="E64" i="2"/>
  <c r="E65" i="2"/>
  <c r="E66" i="2"/>
  <c r="F66" i="2" s="1"/>
  <c r="E67" i="2"/>
  <c r="E68" i="2"/>
  <c r="E69" i="2"/>
  <c r="F69" i="2" s="1"/>
  <c r="E70" i="2"/>
  <c r="F70" i="2" s="1"/>
  <c r="E71" i="2"/>
  <c r="F71" i="2" s="1"/>
  <c r="E72" i="2"/>
  <c r="F72" i="2" s="1"/>
  <c r="E73" i="2"/>
  <c r="E74" i="2"/>
  <c r="F74" i="2" s="1"/>
  <c r="E75" i="2"/>
  <c r="E76" i="2"/>
  <c r="E77" i="2"/>
  <c r="E78" i="2"/>
  <c r="E79" i="2"/>
  <c r="F79" i="2" s="1"/>
  <c r="E80" i="2"/>
  <c r="F80" i="2" s="1"/>
  <c r="E81" i="2"/>
  <c r="E83" i="2"/>
  <c r="E84" i="2"/>
  <c r="E85" i="2"/>
  <c r="E86" i="2"/>
  <c r="E87" i="2"/>
  <c r="E89" i="2"/>
  <c r="E90" i="2"/>
  <c r="F90" i="2" s="1"/>
  <c r="E91" i="2"/>
  <c r="E92" i="2"/>
  <c r="E93" i="2"/>
  <c r="E94" i="2"/>
  <c r="E95" i="2"/>
  <c r="F95" i="2" s="1"/>
  <c r="E96" i="2"/>
  <c r="F96" i="2" s="1"/>
  <c r="E97" i="2"/>
  <c r="F97" i="2" s="1"/>
  <c r="E98" i="2"/>
  <c r="F98" i="2" s="1"/>
  <c r="E99" i="2"/>
  <c r="F99" i="2" s="1"/>
  <c r="E100" i="2"/>
  <c r="E101" i="2"/>
  <c r="F101" i="2" s="1"/>
  <c r="E102" i="2"/>
  <c r="F102" i="2" s="1"/>
  <c r="E103" i="2"/>
  <c r="E104" i="2"/>
  <c r="E105" i="2"/>
  <c r="F105" i="2" s="1"/>
  <c r="E106" i="2"/>
  <c r="F106" i="2" s="1"/>
  <c r="E107" i="2"/>
  <c r="F107" i="2" s="1"/>
  <c r="E108" i="2"/>
  <c r="E110" i="2"/>
  <c r="E112" i="2"/>
  <c r="E113" i="2"/>
  <c r="E114" i="2"/>
  <c r="E115" i="2"/>
  <c r="E116" i="2"/>
  <c r="E117" i="2"/>
  <c r="F117" i="2" s="1"/>
  <c r="E118" i="2"/>
  <c r="F118" i="2" s="1"/>
  <c r="E119" i="2"/>
  <c r="F119" i="2" s="1"/>
  <c r="E120" i="2"/>
  <c r="E121" i="2"/>
  <c r="E122" i="2"/>
  <c r="F122" i="2" s="1"/>
  <c r="E123" i="2"/>
  <c r="F123" i="2" s="1"/>
  <c r="E124" i="2"/>
  <c r="E125" i="2"/>
  <c r="E126" i="2"/>
  <c r="E127" i="2"/>
  <c r="F127" i="2" s="1"/>
  <c r="E128" i="2"/>
  <c r="F128" i="2" s="1"/>
  <c r="E129" i="2"/>
  <c r="F129" i="2" s="1"/>
  <c r="E130" i="2"/>
  <c r="E131" i="2"/>
  <c r="E2" i="2"/>
  <c r="E3" i="9" l="1"/>
  <c r="E7" i="9"/>
  <c r="E11" i="9"/>
  <c r="E15" i="9"/>
  <c r="E19" i="9"/>
  <c r="E23" i="9"/>
  <c r="E27" i="9"/>
  <c r="E31" i="9"/>
  <c r="E35" i="9"/>
  <c r="E39" i="9"/>
  <c r="E4" i="9"/>
  <c r="E8" i="9"/>
  <c r="E12" i="9"/>
  <c r="E16" i="9"/>
  <c r="E20" i="9"/>
  <c r="E24" i="9"/>
  <c r="E28" i="9"/>
  <c r="E32" i="9"/>
  <c r="E36" i="9"/>
  <c r="E40" i="9"/>
  <c r="E44" i="9"/>
  <c r="E41" i="9"/>
  <c r="E5" i="9"/>
  <c r="E9" i="9"/>
  <c r="E13" i="9"/>
  <c r="E17" i="9"/>
  <c r="E21" i="9"/>
  <c r="E25" i="9"/>
  <c r="E29" i="9"/>
  <c r="E33" i="9"/>
  <c r="E37" i="9"/>
  <c r="E45" i="9"/>
  <c r="E6" i="9"/>
  <c r="E10" i="9"/>
  <c r="E14" i="9"/>
  <c r="E18" i="9"/>
  <c r="E22" i="9"/>
  <c r="E26" i="9"/>
  <c r="E30" i="9"/>
  <c r="E34" i="9"/>
  <c r="E38" i="9"/>
  <c r="E42" i="9"/>
  <c r="E2" i="9"/>
  <c r="E43" i="9"/>
  <c r="F125" i="2"/>
  <c r="F2" i="2"/>
  <c r="F116" i="2"/>
  <c r="F112" i="2"/>
  <c r="F65" i="2"/>
  <c r="F26" i="2"/>
  <c r="F94" i="2"/>
  <c r="F76" i="2"/>
  <c r="F68" i="2"/>
  <c r="F64" i="2"/>
  <c r="F40" i="2"/>
  <c r="F29" i="2"/>
  <c r="F93" i="2"/>
  <c r="F67" i="2"/>
  <c r="F32" i="2"/>
  <c r="F28" i="2"/>
  <c r="F108" i="2"/>
  <c r="F92" i="2"/>
  <c r="F83" i="2"/>
  <c r="F78" i="2"/>
  <c r="F58" i="2"/>
  <c r="F31" i="2"/>
  <c r="I132" i="2"/>
  <c r="F3" i="9" l="1"/>
  <c r="F7" i="9"/>
  <c r="F11" i="9"/>
  <c r="F15" i="9"/>
  <c r="F19" i="9"/>
  <c r="F23" i="9"/>
  <c r="F27" i="9"/>
  <c r="F31" i="9"/>
  <c r="F35" i="9"/>
  <c r="F39" i="9"/>
  <c r="F43" i="9"/>
  <c r="F4" i="9"/>
  <c r="F8" i="9"/>
  <c r="F12" i="9"/>
  <c r="F16" i="9"/>
  <c r="F20" i="9"/>
  <c r="F24" i="9"/>
  <c r="F28" i="9"/>
  <c r="F32" i="9"/>
  <c r="F36" i="9"/>
  <c r="F40" i="9"/>
  <c r="F44" i="9"/>
  <c r="F5" i="9"/>
  <c r="F9" i="9"/>
  <c r="F13" i="9"/>
  <c r="F17" i="9"/>
  <c r="F21" i="9"/>
  <c r="F25" i="9"/>
  <c r="F29" i="9"/>
  <c r="F33" i="9"/>
  <c r="F37" i="9"/>
  <c r="F41" i="9"/>
  <c r="F45" i="9"/>
  <c r="F6" i="9"/>
  <c r="F10" i="9"/>
  <c r="F14" i="9"/>
  <c r="F18" i="9"/>
  <c r="F22" i="9"/>
  <c r="F26" i="9"/>
  <c r="F30" i="9"/>
  <c r="F34" i="9"/>
  <c r="F38" i="9"/>
  <c r="F42" i="9"/>
  <c r="F2" i="9"/>
  <c r="J3" i="9"/>
  <c r="J2" i="9"/>
  <c r="E46" i="9"/>
  <c r="G133" i="2"/>
  <c r="G132" i="2"/>
  <c r="J6" i="9" l="1"/>
  <c r="F46" i="9"/>
  <c r="J7" i="9"/>
  <c r="G134" i="2"/>
</calcChain>
</file>

<file path=xl/sharedStrings.xml><?xml version="1.0" encoding="utf-8"?>
<sst xmlns="http://schemas.openxmlformats.org/spreadsheetml/2006/main" count="1316" uniqueCount="654">
  <si>
    <t>高萩高等学校</t>
  </si>
  <si>
    <t>318-0034</t>
  </si>
  <si>
    <t>高萩市高萩1111</t>
  </si>
  <si>
    <t>高萩清松高等学校</t>
  </si>
  <si>
    <t>318-0001</t>
  </si>
  <si>
    <t>高萩市赤浜1864</t>
  </si>
  <si>
    <t>日立第一高等学校</t>
  </si>
  <si>
    <t>317-0063</t>
  </si>
  <si>
    <t>日立市若葉町3-15-1</t>
  </si>
  <si>
    <t>日立第二高等学校</t>
  </si>
  <si>
    <t>317-0071</t>
  </si>
  <si>
    <t>日立市鹿島町3-2-1</t>
  </si>
  <si>
    <t>日立工業高等学校</t>
  </si>
  <si>
    <t>317-0077</t>
  </si>
  <si>
    <t>日立市城南町2-12-1</t>
  </si>
  <si>
    <t>多賀高等学校</t>
  </si>
  <si>
    <t>316-0036</t>
  </si>
  <si>
    <t>日立市鮎川町3-9-1</t>
  </si>
  <si>
    <t>日立商業高等学校</t>
  </si>
  <si>
    <t>319-1222</t>
  </si>
  <si>
    <t>日立市久慈町6-20-1</t>
  </si>
  <si>
    <t>日立北高等学校</t>
  </si>
  <si>
    <t>319-1411</t>
  </si>
  <si>
    <t>日立市川尻町6-11-1</t>
  </si>
  <si>
    <t>磯原郷英高等学校</t>
  </si>
  <si>
    <t>319-1541</t>
  </si>
  <si>
    <t>北茨城市磯原町磯原912</t>
  </si>
  <si>
    <t>太田第一高等学校</t>
  </si>
  <si>
    <t>313-0005</t>
  </si>
  <si>
    <t>常陸太田市栄町58</t>
  </si>
  <si>
    <t>太田第二高等学校</t>
  </si>
  <si>
    <t>313-0007</t>
  </si>
  <si>
    <t>常陸太田市新宿町210</t>
  </si>
  <si>
    <t>佐竹高等学校</t>
  </si>
  <si>
    <t>313-0041</t>
  </si>
  <si>
    <t>常陸太田市稲木町155</t>
  </si>
  <si>
    <t>大子清流高等学校</t>
  </si>
  <si>
    <t>319-3526</t>
  </si>
  <si>
    <t>久慈郡大子町大子224</t>
  </si>
  <si>
    <t>小瀬高等学校</t>
  </si>
  <si>
    <t>319-2401</t>
  </si>
  <si>
    <t>常陸大宮市上小瀬1881</t>
  </si>
  <si>
    <t>常陸大宮高等学校</t>
  </si>
  <si>
    <t>319-2255</t>
  </si>
  <si>
    <t>常陸大宮市野中町3257-2</t>
  </si>
  <si>
    <t>水戸第一高等学校</t>
  </si>
  <si>
    <t>310-0011</t>
  </si>
  <si>
    <t>水戸市三の丸3-10-1</t>
  </si>
  <si>
    <t>水戸第二高等学校</t>
  </si>
  <si>
    <t>310-0062</t>
  </si>
  <si>
    <t>水戸市大町2-2-14</t>
  </si>
  <si>
    <t>水戸第三高等学校</t>
  </si>
  <si>
    <t>水戸市三の丸2-7-27</t>
  </si>
  <si>
    <t>緑岡高等学校</t>
  </si>
  <si>
    <t>310-0852</t>
  </si>
  <si>
    <t>水戸市笠原町1284</t>
  </si>
  <si>
    <t>水戸農業高等学校</t>
  </si>
  <si>
    <t>311-0114</t>
  </si>
  <si>
    <t>那珂市東木倉983</t>
  </si>
  <si>
    <t>水戸工業高等学校</t>
  </si>
  <si>
    <t>310-0836</t>
  </si>
  <si>
    <t>水戸市元吉田町1101</t>
  </si>
  <si>
    <t>水戸商業高等学校</t>
  </si>
  <si>
    <t>310-0036</t>
  </si>
  <si>
    <t>水戸市新荘3-7-2</t>
  </si>
  <si>
    <t>水戸桜ノ牧高等学校</t>
  </si>
  <si>
    <t>310-0914</t>
  </si>
  <si>
    <t>水戸市小吹町2070</t>
  </si>
  <si>
    <t>水戸桜ノ牧常北校高等学校</t>
  </si>
  <si>
    <t>311-4306</t>
  </si>
  <si>
    <t>東茨城郡城里町春園1634</t>
  </si>
  <si>
    <t>勝田高等学校</t>
  </si>
  <si>
    <t>312-0003</t>
  </si>
  <si>
    <t>ひたちなか市足崎1458</t>
  </si>
  <si>
    <t>勝田工業高等学校</t>
  </si>
  <si>
    <t>312-0016</t>
  </si>
  <si>
    <t>ひたちなか市松戸町3-10-1</t>
  </si>
  <si>
    <t>佐和高等学校</t>
  </si>
  <si>
    <t>312-0061</t>
  </si>
  <si>
    <t>ひたちなか市稲田636-1</t>
  </si>
  <si>
    <t>那珂湊高等学校</t>
  </si>
  <si>
    <t>311-1224</t>
  </si>
  <si>
    <t>ひたちなか市山ノ上町4-6</t>
  </si>
  <si>
    <t>海洋高等学校</t>
  </si>
  <si>
    <t>311-1214</t>
  </si>
  <si>
    <t>ひたちなか市和田町3-1-26</t>
  </si>
  <si>
    <t>笠間高等学校</t>
  </si>
  <si>
    <t>309-1611</t>
  </si>
  <si>
    <t>笠間市笠間1668</t>
  </si>
  <si>
    <t>友部高等学校</t>
  </si>
  <si>
    <t>309-1738</t>
  </si>
  <si>
    <t>笠間市大田町352-15</t>
  </si>
  <si>
    <t>大洗高等学校</t>
  </si>
  <si>
    <t>311-1311</t>
  </si>
  <si>
    <t>東茨城郡大洗町大貫町2908</t>
  </si>
  <si>
    <t>東海高等学校</t>
  </si>
  <si>
    <t>319-1112</t>
  </si>
  <si>
    <t>那珂郡東海村村松771-1</t>
  </si>
  <si>
    <t>茨城東高等学校</t>
  </si>
  <si>
    <t>311-3157</t>
  </si>
  <si>
    <t>東茨城郡茨城町小幡2524</t>
  </si>
  <si>
    <t>那珂高等学校</t>
  </si>
  <si>
    <t>311-0111</t>
  </si>
  <si>
    <t>那珂市後台1710-1</t>
  </si>
  <si>
    <t>鉾田第一高等学校</t>
  </si>
  <si>
    <t>311-1517</t>
  </si>
  <si>
    <t>鉾田市鉾田1090-2</t>
  </si>
  <si>
    <t>鉾田第二高等学校</t>
  </si>
  <si>
    <t>鉾田市鉾田1158</t>
  </si>
  <si>
    <t>玉造工業高等学校</t>
  </si>
  <si>
    <t>311-3501</t>
  </si>
  <si>
    <t>行方市芹沢1552</t>
  </si>
  <si>
    <t>麻生高等学校</t>
  </si>
  <si>
    <t>311-3832</t>
  </si>
  <si>
    <t>行方市麻生1806</t>
  </si>
  <si>
    <t>潮来高等学校</t>
  </si>
  <si>
    <t>311-2448</t>
  </si>
  <si>
    <t>潮来市須賀3025</t>
  </si>
  <si>
    <t>鹿島高等学校</t>
  </si>
  <si>
    <t>314-0038</t>
  </si>
  <si>
    <t>鹿嶋市城山2-2-19</t>
  </si>
  <si>
    <t>神栖高等学校</t>
  </si>
  <si>
    <t>314-0125</t>
  </si>
  <si>
    <t>神栖市高浜1468</t>
  </si>
  <si>
    <t>波崎高等学校</t>
  </si>
  <si>
    <t>314-0343</t>
  </si>
  <si>
    <t>神栖市土合本町2-9928-1</t>
  </si>
  <si>
    <t>波崎柳川高等学校</t>
  </si>
  <si>
    <t>314-0252</t>
  </si>
  <si>
    <t>神栖市柳川1603-1</t>
  </si>
  <si>
    <t>土浦第一高等学校</t>
  </si>
  <si>
    <t>300-0051</t>
  </si>
  <si>
    <t>土浦市真鍋4-4-2</t>
  </si>
  <si>
    <t>土浦第二高等学校</t>
  </si>
  <si>
    <t>300-0041</t>
  </si>
  <si>
    <t>土浦市立田町9-6</t>
  </si>
  <si>
    <t>土浦第三高等学校</t>
  </si>
  <si>
    <t>300-0835</t>
  </si>
  <si>
    <t>土浦市大岩田町1599</t>
  </si>
  <si>
    <t>土浦工業高等学校</t>
  </si>
  <si>
    <t>土浦市真鍋6-11-20</t>
  </si>
  <si>
    <t>土浦湖北高等学校</t>
  </si>
  <si>
    <t>300-0021</t>
  </si>
  <si>
    <t>土浦市菅谷町1525-1</t>
  </si>
  <si>
    <t>石岡第一高等学校</t>
  </si>
  <si>
    <t>315-0001</t>
  </si>
  <si>
    <t>石岡市石岡1-9</t>
  </si>
  <si>
    <t>石岡第二高等学校</t>
  </si>
  <si>
    <t>315-0013</t>
  </si>
  <si>
    <t>石岡市府中5-14-14</t>
  </si>
  <si>
    <t>石岡商業高等学校</t>
  </si>
  <si>
    <t>315-0033</t>
  </si>
  <si>
    <t>石岡市東光台3-4-1</t>
  </si>
  <si>
    <t>中央高等学校</t>
  </si>
  <si>
    <t>319-0133</t>
  </si>
  <si>
    <t>小美玉市張星500</t>
  </si>
  <si>
    <t>竜ヶ崎第一高等学校</t>
  </si>
  <si>
    <t>301-0844</t>
  </si>
  <si>
    <t>龍ケ崎市平畑248</t>
  </si>
  <si>
    <t>竜ヶ崎第二高等学校</t>
  </si>
  <si>
    <t>301-0834</t>
  </si>
  <si>
    <t>龍ケ崎市古城3087</t>
  </si>
  <si>
    <t>竜ヶ崎南高等学校</t>
  </si>
  <si>
    <t>301-0021</t>
  </si>
  <si>
    <t>龍ケ崎市北方町120</t>
  </si>
  <si>
    <t>江戸崎総合高等学校</t>
  </si>
  <si>
    <t>300-0504</t>
  </si>
  <si>
    <t>稲敷市江戸崎甲476-2</t>
  </si>
  <si>
    <t>取手第一高等学校</t>
  </si>
  <si>
    <t>302-0013</t>
  </si>
  <si>
    <t>取手市台宿2-4-1</t>
  </si>
  <si>
    <t>取手第二高等学校</t>
  </si>
  <si>
    <t>302-0005</t>
  </si>
  <si>
    <t>取手市東2-5-1</t>
  </si>
  <si>
    <t>取手松陽高等学校</t>
  </si>
  <si>
    <t>302-0001</t>
  </si>
  <si>
    <t>取手市小文間4770</t>
  </si>
  <si>
    <t>藤代高等学校</t>
  </si>
  <si>
    <t>300-1537</t>
  </si>
  <si>
    <t>取手市毛有640</t>
  </si>
  <si>
    <t>藤代紫水高等学校</t>
  </si>
  <si>
    <t>300-1508</t>
  </si>
  <si>
    <t>取手市紫水1-660</t>
  </si>
  <si>
    <t>牛久高等学校</t>
  </si>
  <si>
    <t>300-1204</t>
  </si>
  <si>
    <t>牛久市岡見町2081-1</t>
  </si>
  <si>
    <t>牛久栄進高等学校</t>
  </si>
  <si>
    <t>300-1201</t>
  </si>
  <si>
    <t>牛久市東猯穴町876</t>
  </si>
  <si>
    <t>筑波高等学校</t>
  </si>
  <si>
    <t>300-4231</t>
  </si>
  <si>
    <t>つくば市北条4387</t>
  </si>
  <si>
    <t>竹園高等学校</t>
  </si>
  <si>
    <t>305-0032</t>
  </si>
  <si>
    <t>つくば市竹園3-9-1</t>
  </si>
  <si>
    <t>つくば工科高等学校</t>
  </si>
  <si>
    <t>305-0861</t>
  </si>
  <si>
    <t>つくば市谷田部1818</t>
  </si>
  <si>
    <t>岩瀬高等学校</t>
  </si>
  <si>
    <t>309-1294</t>
  </si>
  <si>
    <t>桜川市岩瀬1511-1</t>
  </si>
  <si>
    <t>真壁高等学校</t>
  </si>
  <si>
    <t>300-4417</t>
  </si>
  <si>
    <t>桜川市真壁町飯塚210</t>
  </si>
  <si>
    <t>下館第一高等学校</t>
  </si>
  <si>
    <t>308-0825</t>
  </si>
  <si>
    <t>筑西市下中山590</t>
  </si>
  <si>
    <t>下館第二高等学校</t>
  </si>
  <si>
    <t>308-0051</t>
  </si>
  <si>
    <t>筑西市岡芹1119</t>
  </si>
  <si>
    <t>下館工業高等学校</t>
  </si>
  <si>
    <t>308-0847</t>
  </si>
  <si>
    <t>筑西市玉戸1336-111</t>
  </si>
  <si>
    <t>明野高等学校</t>
  </si>
  <si>
    <t>300-4515</t>
  </si>
  <si>
    <t>筑西市倉持1176-1</t>
  </si>
  <si>
    <t>下妻第一高等学校</t>
  </si>
  <si>
    <t>304-0067</t>
  </si>
  <si>
    <t>下妻市下妻乙226-1</t>
  </si>
  <si>
    <t>下妻第二高等学校</t>
  </si>
  <si>
    <t>下妻市下妻乙347-8</t>
  </si>
  <si>
    <t>結城第一高等学校</t>
  </si>
  <si>
    <t>307-0001</t>
  </si>
  <si>
    <t>結城市結城1076</t>
  </si>
  <si>
    <t>鬼怒商業高等学校</t>
  </si>
  <si>
    <t>307-0011</t>
  </si>
  <si>
    <t>結城市小森1513-2</t>
  </si>
  <si>
    <t>300-2706</t>
  </si>
  <si>
    <t>常総市新石下1192-3</t>
  </si>
  <si>
    <t>水海道第一高等学校</t>
  </si>
  <si>
    <t>303-0025</t>
  </si>
  <si>
    <t>常総市水海道亀岡町2543</t>
  </si>
  <si>
    <t>水海道第二高等学校</t>
  </si>
  <si>
    <t>303-0003</t>
  </si>
  <si>
    <t>常総市水海道橋本町3549-4</t>
  </si>
  <si>
    <t>八千代高等学校</t>
  </si>
  <si>
    <t>300-3561</t>
  </si>
  <si>
    <t>結城郡八千代町平塚4824-2</t>
  </si>
  <si>
    <t>古河第一高等学校</t>
  </si>
  <si>
    <t>306-0012</t>
  </si>
  <si>
    <t>古河市旭町2-4-5</t>
  </si>
  <si>
    <t>古河第二高等学校</t>
  </si>
  <si>
    <t>306-0024</t>
  </si>
  <si>
    <t>古河市幸町19-18</t>
  </si>
  <si>
    <t>古河第三高等学校</t>
  </si>
  <si>
    <t>306-0054</t>
  </si>
  <si>
    <t>古河市中田新田新帳神明12-1</t>
  </si>
  <si>
    <t>総和工業高等学校</t>
  </si>
  <si>
    <t>306-0211</t>
  </si>
  <si>
    <t>古河市葛生1004-1</t>
  </si>
  <si>
    <t>三和高等学校</t>
  </si>
  <si>
    <t>306-0123</t>
  </si>
  <si>
    <t>古河市五部54-1</t>
  </si>
  <si>
    <t>境高等学校</t>
  </si>
  <si>
    <t>306-0433</t>
  </si>
  <si>
    <t>猿島郡境町175</t>
  </si>
  <si>
    <t>岩井高等学校</t>
  </si>
  <si>
    <t>306-0631</t>
  </si>
  <si>
    <t>坂東市岩井4319-1</t>
  </si>
  <si>
    <t>坂東総合高等学校</t>
  </si>
  <si>
    <t>306-0501</t>
  </si>
  <si>
    <t>坂東市逆井2833-115</t>
  </si>
  <si>
    <t>守谷高等学校</t>
  </si>
  <si>
    <t>302-0107</t>
  </si>
  <si>
    <t>守谷市大木70</t>
  </si>
  <si>
    <t>伊奈高等学校</t>
  </si>
  <si>
    <t>300-2341</t>
  </si>
  <si>
    <t>つくばみらい市福田711</t>
  </si>
  <si>
    <t>並木中等教育学校</t>
    <phoneticPr fontId="2"/>
  </si>
  <si>
    <t>305-0044</t>
  </si>
  <si>
    <t>つくば市並木4-5-1</t>
  </si>
  <si>
    <t>古河中等教育学校</t>
    <phoneticPr fontId="2"/>
  </si>
  <si>
    <t>306-0225</t>
  </si>
  <si>
    <t>古河市磯部846</t>
  </si>
  <si>
    <t>明秀学園日立高等学校</t>
  </si>
  <si>
    <t>317-0064</t>
  </si>
  <si>
    <t>日立市神峰町3-2-26</t>
  </si>
  <si>
    <t>319-1295</t>
  </si>
  <si>
    <t>日立市大みか町6-11-1</t>
  </si>
  <si>
    <t>茨城高等学校</t>
  </si>
  <si>
    <t>310-0065</t>
  </si>
  <si>
    <t>水戸市八幡町16-1</t>
  </si>
  <si>
    <t>常磐大学高等学校</t>
  </si>
  <si>
    <t>水戸市新荘3-2-28</t>
  </si>
  <si>
    <t>大成女子高等学校</t>
  </si>
  <si>
    <t>310-0063</t>
  </si>
  <si>
    <t>水戸市五軒町3-2-61</t>
  </si>
  <si>
    <t>水戸女子高等学校</t>
  </si>
  <si>
    <t>310-0041</t>
  </si>
  <si>
    <t>水戸市上水戸1-2-1</t>
  </si>
  <si>
    <t>水戸啓明高等学校</t>
  </si>
  <si>
    <t>310-0851</t>
  </si>
  <si>
    <t>水戸市千波町464</t>
  </si>
  <si>
    <t>水城高等学校</t>
  </si>
  <si>
    <t>310-0804</t>
  </si>
  <si>
    <t>水戸市白梅2-1-45</t>
  </si>
  <si>
    <t>水戸葵陵高等学校</t>
  </si>
  <si>
    <t>水戸市千波町中山2369-3</t>
  </si>
  <si>
    <t>清真学園高等学校</t>
  </si>
  <si>
    <t>314-0031</t>
  </si>
  <si>
    <t>鹿嶋市宮中伏見4448-5</t>
  </si>
  <si>
    <t>鹿島学園高等学校</t>
  </si>
  <si>
    <t>314-0042</t>
  </si>
  <si>
    <t>鹿嶋市田野辺141-9</t>
  </si>
  <si>
    <t>土浦日本大学高等学校</t>
  </si>
  <si>
    <t>300-0826</t>
  </si>
  <si>
    <t>土浦市小松ケ丘町4-46</t>
  </si>
  <si>
    <t>つくば国際大学高等学校</t>
  </si>
  <si>
    <t>土浦市真鍋1-3-5</t>
  </si>
  <si>
    <t>つくば国際大学東風高等学校</t>
  </si>
  <si>
    <t>315-0057</t>
  </si>
  <si>
    <t>かすみがうら市上土田690-1</t>
  </si>
  <si>
    <t>霞ヶ浦高等学校</t>
  </si>
  <si>
    <t>300-0301</t>
  </si>
  <si>
    <t>稲敷郡阿見町青宿50</t>
  </si>
  <si>
    <t>常総学院高等学校</t>
  </si>
  <si>
    <t>300-0849</t>
  </si>
  <si>
    <t>土浦市中村西根1010</t>
  </si>
  <si>
    <t>愛国学園大学附属龍ケ崎高等学校</t>
  </si>
  <si>
    <t>301-0041</t>
  </si>
  <si>
    <t>龍ケ崎市若柴町2747</t>
  </si>
  <si>
    <t>東洋大学附属牛久高等学校</t>
  </si>
  <si>
    <t>300-1211</t>
  </si>
  <si>
    <t>牛久市柏田町1360-2</t>
  </si>
  <si>
    <t>江戸川学園取手高等学校</t>
  </si>
  <si>
    <t>302-0025</t>
  </si>
  <si>
    <t>取手市西1-37-1</t>
  </si>
  <si>
    <t>聖徳大学附属取手聖徳女子高等学校</t>
  </si>
  <si>
    <t>300-1544</t>
  </si>
  <si>
    <t>取手市山王1000</t>
  </si>
  <si>
    <t>茗溪学園高等学校</t>
  </si>
  <si>
    <t>305-8502</t>
  </si>
  <si>
    <t>つくば市稲荷前1-1</t>
  </si>
  <si>
    <t>つくば秀英高等学校</t>
  </si>
  <si>
    <t>300-2655</t>
  </si>
  <si>
    <t>つくば市島名151</t>
  </si>
  <si>
    <t>岩瀬日本大学高等学校</t>
  </si>
  <si>
    <t>309-1453</t>
  </si>
  <si>
    <t>桜川市友部1739</t>
  </si>
  <si>
    <t>青丘学院つくば高等学校高等学校</t>
  </si>
  <si>
    <t>315-0116</t>
  </si>
  <si>
    <t>石岡市柿岡字寺田1604-1</t>
  </si>
  <si>
    <t>翔洋学園(広域通信制・単位制)</t>
    <phoneticPr fontId="2"/>
  </si>
  <si>
    <t>319-1221</t>
  </si>
  <si>
    <t>日立市大みか町4-1-3</t>
  </si>
  <si>
    <t>つくば開成(広域通信制・単位制)</t>
    <phoneticPr fontId="2"/>
  </si>
  <si>
    <t>牛久市柏田町3315-10</t>
  </si>
  <si>
    <t>晃陽学園高等学校(広域通信制・単位制)</t>
    <phoneticPr fontId="2"/>
  </si>
  <si>
    <t>306-0011</t>
  </si>
  <si>
    <t>古河市東1-5-26</t>
  </si>
  <si>
    <t>第一学院高等学校(広域通信制・単位制)</t>
    <phoneticPr fontId="2"/>
  </si>
  <si>
    <t>高萩市赤浜2086-1</t>
  </si>
  <si>
    <t>水戸平成学園高等学校(通信制・単位制)</t>
    <phoneticPr fontId="2"/>
  </si>
  <si>
    <t>310-0067</t>
  </si>
  <si>
    <t>水戸市根本2-545</t>
  </si>
  <si>
    <t>ルネサンス高等学校(広域通信制・単位制)</t>
    <phoneticPr fontId="2"/>
  </si>
  <si>
    <t>319-3541</t>
  </si>
  <si>
    <t>大子町浅川1253</t>
  </si>
  <si>
    <t>300-4352</t>
  </si>
  <si>
    <t>つくば市筑波1002</t>
  </si>
  <si>
    <t>土浦市小松ヶ丘町4-46</t>
  </si>
  <si>
    <t>智学館中等教育学校</t>
    <phoneticPr fontId="2"/>
  </si>
  <si>
    <t>水戸市小吹町2092</t>
  </si>
  <si>
    <t>水戸市白梅2-10-10</t>
  </si>
  <si>
    <t>鹿嶋市志崎121</t>
  </si>
  <si>
    <t>311-2207</t>
  </si>
  <si>
    <t>つくば市茎崎447－8</t>
  </si>
  <si>
    <t>300-1272</t>
  </si>
  <si>
    <t>結城市結城7355</t>
  </si>
  <si>
    <t>水戸南高等学校</t>
    <rPh sb="3" eb="5">
      <t>コウトウ</t>
    </rPh>
    <rPh sb="5" eb="7">
      <t>ガッコウ</t>
    </rPh>
    <phoneticPr fontId="1"/>
  </si>
  <si>
    <t>鹿島灘高等学校</t>
    <rPh sb="3" eb="5">
      <t>コウトウ</t>
    </rPh>
    <rPh sb="5" eb="7">
      <t>ガッコウ</t>
    </rPh>
    <phoneticPr fontId="1"/>
  </si>
  <si>
    <t>茎崎高等学校</t>
    <rPh sb="2" eb="4">
      <t>コウトウ</t>
    </rPh>
    <rPh sb="4" eb="6">
      <t>ガッコウ</t>
    </rPh>
    <phoneticPr fontId="1"/>
  </si>
  <si>
    <t>結城第二高等学校</t>
    <rPh sb="4" eb="6">
      <t>コウトウ</t>
    </rPh>
    <rPh sb="6" eb="8">
      <t>ガッコウ</t>
    </rPh>
    <phoneticPr fontId="1"/>
  </si>
  <si>
    <t>№</t>
    <phoneticPr fontId="1"/>
  </si>
  <si>
    <t>高校名</t>
    <rPh sb="0" eb="2">
      <t>コウコウ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</si>
  <si>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</si>
  <si>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</si>
  <si>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東豊学園つくば松実高等学校(広域通信制・単位制)</t>
    <phoneticPr fontId="2"/>
  </si>
  <si>
    <t>土浦日本大学中等教育学校</t>
    <phoneticPr fontId="2"/>
  </si>
  <si>
    <t>茨城キリスト教学園高等学校</t>
    <phoneticPr fontId="1"/>
  </si>
  <si>
    <t>出欠</t>
    <rPh sb="0" eb="2">
      <t>シュッケツ</t>
    </rPh>
    <phoneticPr fontId="1"/>
  </si>
  <si>
    <t>☓</t>
    <phoneticPr fontId="1"/>
  </si>
  <si>
    <t>氏名</t>
    <rPh sb="0" eb="2">
      <t>シメイ</t>
    </rPh>
    <phoneticPr fontId="1"/>
  </si>
  <si>
    <t>○</t>
    <phoneticPr fontId="1"/>
  </si>
  <si>
    <t>鈴木　博之</t>
    <rPh sb="0" eb="2">
      <t>スズキ</t>
    </rPh>
    <rPh sb="3" eb="5">
      <t>ヒロユキ</t>
    </rPh>
    <phoneticPr fontId="1"/>
  </si>
  <si>
    <t>○</t>
    <phoneticPr fontId="1"/>
  </si>
  <si>
    <t>小沼　幸子</t>
    <rPh sb="0" eb="2">
      <t>オヌマ</t>
    </rPh>
    <rPh sb="3" eb="5">
      <t>サチコ</t>
    </rPh>
    <phoneticPr fontId="1"/>
  </si>
  <si>
    <t>○</t>
    <phoneticPr fontId="1"/>
  </si>
  <si>
    <t>大越　英明</t>
    <rPh sb="0" eb="2">
      <t>オオコシ</t>
    </rPh>
    <rPh sb="3" eb="5">
      <t>ヒデアキ</t>
    </rPh>
    <phoneticPr fontId="1"/>
  </si>
  <si>
    <t>室津　彰信</t>
    <rPh sb="0" eb="2">
      <t>ムロツ</t>
    </rPh>
    <rPh sb="3" eb="5">
      <t>アキノブ</t>
    </rPh>
    <phoneticPr fontId="1"/>
  </si>
  <si>
    <t>○</t>
    <phoneticPr fontId="1"/>
  </si>
  <si>
    <t>黒田　博康</t>
    <rPh sb="0" eb="1">
      <t>クロ</t>
    </rPh>
    <rPh sb="1" eb="2">
      <t>ダ</t>
    </rPh>
    <rPh sb="3" eb="5">
      <t>ヒロヤス</t>
    </rPh>
    <phoneticPr fontId="1"/>
  </si>
  <si>
    <t>山本　美也子</t>
    <rPh sb="0" eb="2">
      <t>ヤマモト</t>
    </rPh>
    <rPh sb="3" eb="6">
      <t>ミヤコ</t>
    </rPh>
    <phoneticPr fontId="1"/>
  </si>
  <si>
    <t>大沢　俊之</t>
    <rPh sb="0" eb="2">
      <t>オオサワ</t>
    </rPh>
    <rPh sb="3" eb="5">
      <t>トシユキ</t>
    </rPh>
    <phoneticPr fontId="1"/>
  </si>
  <si>
    <t>小山　尚香</t>
    <rPh sb="0" eb="2">
      <t>コヤマ</t>
    </rPh>
    <rPh sb="3" eb="4">
      <t>ナオ</t>
    </rPh>
    <rPh sb="4" eb="5">
      <t>カ</t>
    </rPh>
    <phoneticPr fontId="1"/>
  </si>
  <si>
    <t>○</t>
    <phoneticPr fontId="1"/>
  </si>
  <si>
    <t>宮久保　憲子</t>
    <rPh sb="0" eb="3">
      <t>ミヤクボ</t>
    </rPh>
    <rPh sb="4" eb="6">
      <t>ノリコ</t>
    </rPh>
    <phoneticPr fontId="1"/>
  </si>
  <si>
    <t>○</t>
    <phoneticPr fontId="1"/>
  </si>
  <si>
    <t>稲葉　正祥</t>
    <rPh sb="0" eb="2">
      <t>イナバ</t>
    </rPh>
    <rPh sb="3" eb="5">
      <t>マサヨシ</t>
    </rPh>
    <phoneticPr fontId="1"/>
  </si>
  <si>
    <t>○</t>
    <phoneticPr fontId="1"/>
  </si>
  <si>
    <t>木代　さおり</t>
    <rPh sb="0" eb="2">
      <t>キシロ</t>
    </rPh>
    <phoneticPr fontId="1"/>
  </si>
  <si>
    <t>田山　哲司</t>
    <rPh sb="0" eb="2">
      <t>タヤマ</t>
    </rPh>
    <rPh sb="3" eb="5">
      <t>サトシ</t>
    </rPh>
    <phoneticPr fontId="1"/>
  </si>
  <si>
    <t>○</t>
    <phoneticPr fontId="1"/>
  </si>
  <si>
    <t>笹島　司</t>
    <rPh sb="0" eb="2">
      <t>ササジマ</t>
    </rPh>
    <rPh sb="3" eb="4">
      <t>ツカサ</t>
    </rPh>
    <phoneticPr fontId="1"/>
  </si>
  <si>
    <t>☓</t>
    <phoneticPr fontId="1"/>
  </si>
  <si>
    <t>☓</t>
    <phoneticPr fontId="1"/>
  </si>
  <si>
    <t>○</t>
    <phoneticPr fontId="1"/>
  </si>
  <si>
    <t>池田　史絵</t>
    <rPh sb="0" eb="2">
      <t>イケダ</t>
    </rPh>
    <rPh sb="3" eb="4">
      <t>ノリ</t>
    </rPh>
    <rPh sb="4" eb="5">
      <t>エ</t>
    </rPh>
    <phoneticPr fontId="1"/>
  </si>
  <si>
    <t>☓</t>
    <phoneticPr fontId="1"/>
  </si>
  <si>
    <t>新井　由己</t>
    <rPh sb="0" eb="2">
      <t>アライ</t>
    </rPh>
    <rPh sb="3" eb="4">
      <t>ユ</t>
    </rPh>
    <rPh sb="4" eb="5">
      <t>ミ</t>
    </rPh>
    <phoneticPr fontId="1"/>
  </si>
  <si>
    <t>○</t>
    <phoneticPr fontId="1"/>
  </si>
  <si>
    <t>岩沢　理砂</t>
    <rPh sb="0" eb="2">
      <t>イワサワ</t>
    </rPh>
    <rPh sb="3" eb="4">
      <t>リ</t>
    </rPh>
    <rPh sb="4" eb="5">
      <t>スナ</t>
    </rPh>
    <phoneticPr fontId="1"/>
  </si>
  <si>
    <t>○</t>
    <phoneticPr fontId="1"/>
  </si>
  <si>
    <t>木村　愛</t>
    <rPh sb="0" eb="2">
      <t>キムラ</t>
    </rPh>
    <rPh sb="3" eb="4">
      <t>アイ</t>
    </rPh>
    <phoneticPr fontId="1"/>
  </si>
  <si>
    <t>○</t>
    <phoneticPr fontId="1"/>
  </si>
  <si>
    <t>秦　友和</t>
    <rPh sb="0" eb="1">
      <t>ハタ</t>
    </rPh>
    <rPh sb="2" eb="4">
      <t>トモカズ</t>
    </rPh>
    <phoneticPr fontId="1"/>
  </si>
  <si>
    <t>○</t>
    <phoneticPr fontId="1"/>
  </si>
  <si>
    <t>川野　好友</t>
    <rPh sb="0" eb="2">
      <t>カワノ</t>
    </rPh>
    <rPh sb="3" eb="4">
      <t>ヨシ</t>
    </rPh>
    <rPh sb="4" eb="5">
      <t>トモ</t>
    </rPh>
    <phoneticPr fontId="1"/>
  </si>
  <si>
    <t>○</t>
    <phoneticPr fontId="1"/>
  </si>
  <si>
    <t>野田　知子</t>
    <rPh sb="0" eb="2">
      <t>ノダ</t>
    </rPh>
    <rPh sb="3" eb="5">
      <t>トモコ</t>
    </rPh>
    <phoneticPr fontId="1"/>
  </si>
  <si>
    <t>○</t>
    <phoneticPr fontId="1"/>
  </si>
  <si>
    <t>岩﨑　千洋</t>
    <rPh sb="0" eb="2">
      <t>イワサキ</t>
    </rPh>
    <rPh sb="3" eb="4">
      <t>セン</t>
    </rPh>
    <rPh sb="4" eb="5">
      <t>ヨウ</t>
    </rPh>
    <phoneticPr fontId="1"/>
  </si>
  <si>
    <t>木村　拓矢</t>
    <rPh sb="0" eb="2">
      <t>キムラ</t>
    </rPh>
    <rPh sb="3" eb="5">
      <t>タクヤ</t>
    </rPh>
    <phoneticPr fontId="1"/>
  </si>
  <si>
    <t>☓</t>
    <phoneticPr fontId="1"/>
  </si>
  <si>
    <t>○</t>
    <phoneticPr fontId="1"/>
  </si>
  <si>
    <t>佐藤　美樹</t>
    <rPh sb="0" eb="2">
      <t>サトウ</t>
    </rPh>
    <rPh sb="3" eb="4">
      <t>ミ</t>
    </rPh>
    <rPh sb="4" eb="5">
      <t>キ</t>
    </rPh>
    <phoneticPr fontId="1"/>
  </si>
  <si>
    <t>大内　佳</t>
    <rPh sb="0" eb="2">
      <t>オオウチ</t>
    </rPh>
    <rPh sb="3" eb="4">
      <t>ケイ</t>
    </rPh>
    <phoneticPr fontId="1"/>
  </si>
  <si>
    <t>吉村　実李</t>
    <rPh sb="0" eb="2">
      <t>ヨシムラ</t>
    </rPh>
    <rPh sb="3" eb="4">
      <t>ミノ</t>
    </rPh>
    <rPh sb="4" eb="5">
      <t>リ</t>
    </rPh>
    <phoneticPr fontId="1"/>
  </si>
  <si>
    <t>中村　亜沙美</t>
    <rPh sb="0" eb="2">
      <t>ナカムラ</t>
    </rPh>
    <rPh sb="3" eb="6">
      <t>アサミ</t>
    </rPh>
    <phoneticPr fontId="1"/>
  </si>
  <si>
    <t>☓</t>
    <phoneticPr fontId="1"/>
  </si>
  <si>
    <t>時杉　博人</t>
    <rPh sb="0" eb="2">
      <t>トキスギ</t>
    </rPh>
    <rPh sb="3" eb="5">
      <t>ヒロト</t>
    </rPh>
    <phoneticPr fontId="1"/>
  </si>
  <si>
    <t>○</t>
    <phoneticPr fontId="1"/>
  </si>
  <si>
    <t>海老根　舞</t>
    <rPh sb="0" eb="3">
      <t>エビネ</t>
    </rPh>
    <rPh sb="4" eb="5">
      <t>マイ</t>
    </rPh>
    <phoneticPr fontId="1"/>
  </si>
  <si>
    <t>滝口　和彦</t>
    <rPh sb="0" eb="2">
      <t>タキグチ</t>
    </rPh>
    <rPh sb="3" eb="5">
      <t>カズヒコ</t>
    </rPh>
    <phoneticPr fontId="1"/>
  </si>
  <si>
    <t>林　陽子</t>
    <rPh sb="0" eb="1">
      <t>ハヤシ</t>
    </rPh>
    <rPh sb="2" eb="4">
      <t>ヨウコ</t>
    </rPh>
    <phoneticPr fontId="1"/>
  </si>
  <si>
    <t>○</t>
    <phoneticPr fontId="1"/>
  </si>
  <si>
    <t>青柳　里佳</t>
    <rPh sb="0" eb="2">
      <t>アオヤギ</t>
    </rPh>
    <rPh sb="3" eb="5">
      <t>リカ</t>
    </rPh>
    <phoneticPr fontId="1"/>
  </si>
  <si>
    <t>菊池　由美子</t>
    <rPh sb="0" eb="2">
      <t>キクチ</t>
    </rPh>
    <rPh sb="3" eb="6">
      <t>ユミコ</t>
    </rPh>
    <phoneticPr fontId="1"/>
  </si>
  <si>
    <t>大久保　聡美</t>
    <rPh sb="0" eb="3">
      <t>オオクボ</t>
    </rPh>
    <rPh sb="4" eb="6">
      <t>サトミ</t>
    </rPh>
    <phoneticPr fontId="1"/>
  </si>
  <si>
    <t>○</t>
    <phoneticPr fontId="1"/>
  </si>
  <si>
    <t>渡邉　史明</t>
    <rPh sb="0" eb="2">
      <t>ワタナベ</t>
    </rPh>
    <rPh sb="3" eb="5">
      <t>フミアキ</t>
    </rPh>
    <phoneticPr fontId="1"/>
  </si>
  <si>
    <t>菅井　一宏</t>
    <rPh sb="0" eb="2">
      <t>スガイ</t>
    </rPh>
    <rPh sb="3" eb="5">
      <t>イッコウ</t>
    </rPh>
    <phoneticPr fontId="1"/>
  </si>
  <si>
    <t>草野　美帆</t>
    <rPh sb="0" eb="2">
      <t>クサノ</t>
    </rPh>
    <rPh sb="3" eb="5">
      <t>ミホ</t>
    </rPh>
    <phoneticPr fontId="1"/>
  </si>
  <si>
    <t>丸山　牧子</t>
    <rPh sb="0" eb="2">
      <t>マルヤマ</t>
    </rPh>
    <rPh sb="3" eb="5">
      <t>マキコ</t>
    </rPh>
    <phoneticPr fontId="1"/>
  </si>
  <si>
    <t>☓</t>
    <phoneticPr fontId="1"/>
  </si>
  <si>
    <t>原田　圭</t>
    <rPh sb="0" eb="2">
      <t>ハラダ</t>
    </rPh>
    <rPh sb="3" eb="4">
      <t>ケイ</t>
    </rPh>
    <phoneticPr fontId="1"/>
  </si>
  <si>
    <t>山口　亜癸</t>
    <rPh sb="0" eb="2">
      <t>ヤマグチ</t>
    </rPh>
    <rPh sb="3" eb="4">
      <t>ア</t>
    </rPh>
    <rPh sb="4" eb="5">
      <t>ミズノト</t>
    </rPh>
    <phoneticPr fontId="1"/>
  </si>
  <si>
    <t>○</t>
    <phoneticPr fontId="1"/>
  </si>
  <si>
    <t>菅原　冬樹</t>
    <rPh sb="0" eb="2">
      <t>スガワラ</t>
    </rPh>
    <rPh sb="3" eb="5">
      <t>フユキ</t>
    </rPh>
    <phoneticPr fontId="1"/>
  </si>
  <si>
    <t>石橋　あゆみ</t>
    <rPh sb="0" eb="2">
      <t>イシバシ</t>
    </rPh>
    <phoneticPr fontId="1"/>
  </si>
  <si>
    <t>○</t>
    <phoneticPr fontId="1"/>
  </si>
  <si>
    <t>矢口　恵理</t>
    <rPh sb="0" eb="2">
      <t>ヤグチ</t>
    </rPh>
    <rPh sb="3" eb="5">
      <t>エリ</t>
    </rPh>
    <phoneticPr fontId="1"/>
  </si>
  <si>
    <t>大和田　礼智</t>
    <rPh sb="0" eb="3">
      <t>オオワダ</t>
    </rPh>
    <rPh sb="4" eb="5">
      <t>アヤ</t>
    </rPh>
    <rPh sb="5" eb="6">
      <t>トモ</t>
    </rPh>
    <phoneticPr fontId="1"/>
  </si>
  <si>
    <t>門井　浩</t>
    <rPh sb="0" eb="1">
      <t>カド</t>
    </rPh>
    <rPh sb="1" eb="2">
      <t>イ</t>
    </rPh>
    <rPh sb="3" eb="4">
      <t>ヒロシ</t>
    </rPh>
    <phoneticPr fontId="1"/>
  </si>
  <si>
    <t>野中　高</t>
    <rPh sb="0" eb="2">
      <t>ノナカ</t>
    </rPh>
    <rPh sb="3" eb="4">
      <t>タカ</t>
    </rPh>
    <phoneticPr fontId="1"/>
  </si>
  <si>
    <t>渡辺　なほみ</t>
    <rPh sb="0" eb="2">
      <t>ワタナベ</t>
    </rPh>
    <phoneticPr fontId="1"/>
  </si>
  <si>
    <t>○</t>
    <phoneticPr fontId="1"/>
  </si>
  <si>
    <t>檜山　恵美子</t>
    <rPh sb="0" eb="2">
      <t>ヒヤマ</t>
    </rPh>
    <rPh sb="3" eb="6">
      <t>エミコ</t>
    </rPh>
    <phoneticPr fontId="1"/>
  </si>
  <si>
    <t>飛田　智子</t>
    <rPh sb="0" eb="2">
      <t>トビタ</t>
    </rPh>
    <rPh sb="3" eb="5">
      <t>サトコ</t>
    </rPh>
    <phoneticPr fontId="1"/>
  </si>
  <si>
    <t>荒井　由哲</t>
    <rPh sb="0" eb="2">
      <t>アライ</t>
    </rPh>
    <rPh sb="3" eb="4">
      <t>ユ</t>
    </rPh>
    <rPh sb="4" eb="5">
      <t>テツ</t>
    </rPh>
    <phoneticPr fontId="1"/>
  </si>
  <si>
    <t>○</t>
    <phoneticPr fontId="1"/>
  </si>
  <si>
    <t>小沼　倫子</t>
    <rPh sb="0" eb="2">
      <t>オヌマ</t>
    </rPh>
    <rPh sb="3" eb="5">
      <t>トモコ</t>
    </rPh>
    <phoneticPr fontId="1"/>
  </si>
  <si>
    <t>金子　宏子</t>
    <rPh sb="0" eb="2">
      <t>カネコ</t>
    </rPh>
    <rPh sb="3" eb="5">
      <t>ヒロコ</t>
    </rPh>
    <phoneticPr fontId="1"/>
  </si>
  <si>
    <t>○</t>
    <phoneticPr fontId="1"/>
  </si>
  <si>
    <t>小田　花</t>
    <rPh sb="0" eb="2">
      <t>オダ</t>
    </rPh>
    <rPh sb="3" eb="4">
      <t>ハナ</t>
    </rPh>
    <phoneticPr fontId="1"/>
  </si>
  <si>
    <t>○</t>
    <phoneticPr fontId="1"/>
  </si>
  <si>
    <t>内桶　ともこ</t>
    <rPh sb="0" eb="1">
      <t>ウチ</t>
    </rPh>
    <rPh sb="1" eb="2">
      <t>オケ</t>
    </rPh>
    <phoneticPr fontId="1"/>
  </si>
  <si>
    <t>○</t>
    <phoneticPr fontId="1"/>
  </si>
  <si>
    <t>的場　伸一</t>
    <rPh sb="0" eb="2">
      <t>マトバ</t>
    </rPh>
    <rPh sb="3" eb="5">
      <t>シンイチ</t>
    </rPh>
    <phoneticPr fontId="1"/>
  </si>
  <si>
    <t>鈴木　秀久</t>
    <rPh sb="0" eb="2">
      <t>スズキ</t>
    </rPh>
    <rPh sb="3" eb="5">
      <t>ヒデヒサ</t>
    </rPh>
    <phoneticPr fontId="1"/>
  </si>
  <si>
    <t>大﨑　真弓</t>
    <rPh sb="0" eb="2">
      <t>オオサキ</t>
    </rPh>
    <rPh sb="3" eb="5">
      <t>マユミ</t>
    </rPh>
    <phoneticPr fontId="1"/>
  </si>
  <si>
    <t>吉原　友理</t>
    <rPh sb="0" eb="2">
      <t>ヨシハラ</t>
    </rPh>
    <rPh sb="3" eb="4">
      <t>トモ</t>
    </rPh>
    <rPh sb="4" eb="5">
      <t>リ</t>
    </rPh>
    <phoneticPr fontId="1"/>
  </si>
  <si>
    <t>○</t>
    <phoneticPr fontId="1"/>
  </si>
  <si>
    <t>宮田　桜子</t>
    <rPh sb="0" eb="2">
      <t>ミヤタ</t>
    </rPh>
    <rPh sb="3" eb="5">
      <t>サクラコ</t>
    </rPh>
    <phoneticPr fontId="1"/>
  </si>
  <si>
    <t>○</t>
    <phoneticPr fontId="1"/>
  </si>
  <si>
    <t>吉成　真由子</t>
    <rPh sb="0" eb="2">
      <t>ヨシナリ</t>
    </rPh>
    <rPh sb="3" eb="6">
      <t>マユコ</t>
    </rPh>
    <phoneticPr fontId="1"/>
  </si>
  <si>
    <t>○</t>
    <phoneticPr fontId="1"/>
  </si>
  <si>
    <t>高木　哲</t>
    <rPh sb="0" eb="2">
      <t>タカギ</t>
    </rPh>
    <rPh sb="3" eb="4">
      <t>サトル</t>
    </rPh>
    <phoneticPr fontId="1"/>
  </si>
  <si>
    <t>石下紫峰高等学校</t>
    <phoneticPr fontId="1"/>
  </si>
  <si>
    <t>石井　透雄</t>
    <rPh sb="0" eb="2">
      <t>イシイ</t>
    </rPh>
    <rPh sb="3" eb="5">
      <t>ユキオ</t>
    </rPh>
    <phoneticPr fontId="1"/>
  </si>
  <si>
    <t>森田　泰明</t>
    <rPh sb="0" eb="2">
      <t>モリタ</t>
    </rPh>
    <rPh sb="3" eb="5">
      <t>ヤスアキ</t>
    </rPh>
    <phoneticPr fontId="1"/>
  </si>
  <si>
    <t>道旗　隆之</t>
    <rPh sb="0" eb="1">
      <t>ミチ</t>
    </rPh>
    <rPh sb="1" eb="2">
      <t>ハタ</t>
    </rPh>
    <rPh sb="3" eb="5">
      <t>タカユキ</t>
    </rPh>
    <phoneticPr fontId="1"/>
  </si>
  <si>
    <t>☓</t>
    <phoneticPr fontId="1"/>
  </si>
  <si>
    <t>○</t>
    <phoneticPr fontId="1"/>
  </si>
  <si>
    <t>宮﨑　瞳</t>
    <rPh sb="0" eb="2">
      <t>ミヤザキ</t>
    </rPh>
    <rPh sb="3" eb="4">
      <t>ヒトミ</t>
    </rPh>
    <phoneticPr fontId="1"/>
  </si>
  <si>
    <t>佐藤　幹子</t>
    <rPh sb="0" eb="2">
      <t>サトウ</t>
    </rPh>
    <rPh sb="3" eb="5">
      <t>ミキコ</t>
    </rPh>
    <phoneticPr fontId="1"/>
  </si>
  <si>
    <t>○</t>
    <phoneticPr fontId="1"/>
  </si>
  <si>
    <t>齋藤　美穂</t>
    <rPh sb="0" eb="2">
      <t>サイトウ</t>
    </rPh>
    <rPh sb="3" eb="5">
      <t>ミホ</t>
    </rPh>
    <phoneticPr fontId="1"/>
  </si>
  <si>
    <t>友常　格</t>
    <rPh sb="0" eb="2">
      <t>トモツネ</t>
    </rPh>
    <rPh sb="3" eb="4">
      <t>カク</t>
    </rPh>
    <phoneticPr fontId="1"/>
  </si>
  <si>
    <t>○</t>
    <phoneticPr fontId="1"/>
  </si>
  <si>
    <t>岡野　竜一</t>
    <rPh sb="0" eb="2">
      <t>オカノ</t>
    </rPh>
    <rPh sb="3" eb="5">
      <t>リュウイチ</t>
    </rPh>
    <phoneticPr fontId="1"/>
  </si>
  <si>
    <t>濱野　智哉</t>
    <rPh sb="0" eb="2">
      <t>ハマノ</t>
    </rPh>
    <rPh sb="3" eb="5">
      <t>トモヤ</t>
    </rPh>
    <phoneticPr fontId="1"/>
  </si>
  <si>
    <t>○</t>
    <phoneticPr fontId="1"/>
  </si>
  <si>
    <t>木村　勝美</t>
    <rPh sb="0" eb="2">
      <t>キムラ</t>
    </rPh>
    <rPh sb="3" eb="5">
      <t>カツミ</t>
    </rPh>
    <phoneticPr fontId="1"/>
  </si>
  <si>
    <t>大塚　りょう子</t>
    <rPh sb="0" eb="2">
      <t>オオツカ</t>
    </rPh>
    <rPh sb="6" eb="7">
      <t>コ</t>
    </rPh>
    <phoneticPr fontId="1"/>
  </si>
  <si>
    <t>☓</t>
    <phoneticPr fontId="1"/>
  </si>
  <si>
    <t>黒澤　茉美</t>
    <rPh sb="0" eb="2">
      <t>クロサワ</t>
    </rPh>
    <rPh sb="3" eb="5">
      <t>マミ</t>
    </rPh>
    <phoneticPr fontId="1"/>
  </si>
  <si>
    <t>前野　智恵子</t>
    <rPh sb="0" eb="2">
      <t>マエノ</t>
    </rPh>
    <rPh sb="3" eb="6">
      <t>チエコ</t>
    </rPh>
    <phoneticPr fontId="1"/>
  </si>
  <si>
    <t>○</t>
    <phoneticPr fontId="1"/>
  </si>
  <si>
    <t>鴨志田　清美</t>
    <rPh sb="0" eb="3">
      <t>カモシダ</t>
    </rPh>
    <rPh sb="4" eb="6">
      <t>キヨミ</t>
    </rPh>
    <phoneticPr fontId="1"/>
  </si>
  <si>
    <t>関口　昭</t>
    <rPh sb="0" eb="2">
      <t>セキグチ</t>
    </rPh>
    <rPh sb="3" eb="4">
      <t>アキラ</t>
    </rPh>
    <phoneticPr fontId="1"/>
  </si>
  <si>
    <t>齋藤　元子</t>
    <rPh sb="0" eb="2">
      <t>サイトウ</t>
    </rPh>
    <rPh sb="3" eb="5">
      <t>モトコ</t>
    </rPh>
    <phoneticPr fontId="1"/>
  </si>
  <si>
    <t>山本　聡</t>
    <rPh sb="0" eb="2">
      <t>ヤマモト</t>
    </rPh>
    <rPh sb="3" eb="4">
      <t>サトシ</t>
    </rPh>
    <phoneticPr fontId="1"/>
  </si>
  <si>
    <t>川島　淳史</t>
    <rPh sb="0" eb="2">
      <t>カワシマ</t>
    </rPh>
    <rPh sb="3" eb="5">
      <t>アツシ</t>
    </rPh>
    <phoneticPr fontId="1"/>
  </si>
  <si>
    <t>☓</t>
    <phoneticPr fontId="1"/>
  </si>
  <si>
    <t>菊池　美由希</t>
    <rPh sb="0" eb="2">
      <t>キクチ</t>
    </rPh>
    <rPh sb="3" eb="4">
      <t>ミ</t>
    </rPh>
    <rPh sb="4" eb="6">
      <t>ユキ</t>
    </rPh>
    <phoneticPr fontId="1"/>
  </si>
  <si>
    <t>宮崎　真理子</t>
    <rPh sb="0" eb="2">
      <t>ミヤザキ</t>
    </rPh>
    <rPh sb="3" eb="6">
      <t>マリコ</t>
    </rPh>
    <phoneticPr fontId="1"/>
  </si>
  <si>
    <t>○</t>
    <phoneticPr fontId="1"/>
  </si>
  <si>
    <t>○</t>
    <phoneticPr fontId="1"/>
  </si>
  <si>
    <t>川又　大生</t>
    <rPh sb="0" eb="2">
      <t>カワマタ</t>
    </rPh>
    <rPh sb="3" eb="4">
      <t>ダイ</t>
    </rPh>
    <rPh sb="4" eb="5">
      <t>セイ</t>
    </rPh>
    <phoneticPr fontId="1"/>
  </si>
  <si>
    <t>☓</t>
    <phoneticPr fontId="1"/>
  </si>
  <si>
    <t>☓</t>
    <phoneticPr fontId="1"/>
  </si>
  <si>
    <t>-</t>
    <phoneticPr fontId="1"/>
  </si>
  <si>
    <t>飯田　裕美</t>
    <rPh sb="0" eb="2">
      <t>イイダ</t>
    </rPh>
    <rPh sb="3" eb="5">
      <t>ヒロミ</t>
    </rPh>
    <phoneticPr fontId="1"/>
  </si>
  <si>
    <t>☓</t>
    <phoneticPr fontId="1"/>
  </si>
  <si>
    <t>-</t>
    <phoneticPr fontId="1"/>
  </si>
  <si>
    <t>-</t>
    <phoneticPr fontId="1"/>
  </si>
  <si>
    <t>栗原　勝義</t>
    <rPh sb="0" eb="2">
      <t>クリハラ</t>
    </rPh>
    <rPh sb="3" eb="5">
      <t>カツヨシ</t>
    </rPh>
    <phoneticPr fontId="1"/>
  </si>
  <si>
    <t>☓</t>
    <phoneticPr fontId="1"/>
  </si>
  <si>
    <t>○</t>
    <phoneticPr fontId="1"/>
  </si>
  <si>
    <t>下山田　志穂</t>
    <rPh sb="0" eb="1">
      <t>シモ</t>
    </rPh>
    <rPh sb="1" eb="3">
      <t>ヤマダ</t>
    </rPh>
    <rPh sb="4" eb="6">
      <t>シホ</t>
    </rPh>
    <phoneticPr fontId="1"/>
  </si>
  <si>
    <t>☓</t>
    <phoneticPr fontId="1"/>
  </si>
  <si>
    <t>-</t>
    <phoneticPr fontId="1"/>
  </si>
  <si>
    <t>皆川　悟</t>
    <rPh sb="0" eb="2">
      <t>ミナガワ</t>
    </rPh>
    <rPh sb="3" eb="4">
      <t>サトル</t>
    </rPh>
    <phoneticPr fontId="1"/>
  </si>
  <si>
    <t>☓</t>
    <phoneticPr fontId="1"/>
  </si>
  <si>
    <t>-</t>
    <phoneticPr fontId="1"/>
  </si>
  <si>
    <t>☓</t>
    <phoneticPr fontId="1"/>
  </si>
  <si>
    <t>-</t>
    <phoneticPr fontId="1"/>
  </si>
  <si>
    <t>☓</t>
    <phoneticPr fontId="1"/>
  </si>
  <si>
    <t>-</t>
    <phoneticPr fontId="1"/>
  </si>
  <si>
    <t>斉藤　由起子</t>
    <rPh sb="0" eb="2">
      <t>サイトウ</t>
    </rPh>
    <rPh sb="3" eb="6">
      <t>ユキコ</t>
    </rPh>
    <phoneticPr fontId="1"/>
  </si>
  <si>
    <t>☓</t>
    <phoneticPr fontId="1"/>
  </si>
  <si>
    <t>-</t>
    <phoneticPr fontId="1"/>
  </si>
  <si>
    <t>○</t>
    <phoneticPr fontId="1"/>
  </si>
  <si>
    <t>毛塚　斉</t>
    <rPh sb="0" eb="2">
      <t>ケヅカ</t>
    </rPh>
    <rPh sb="3" eb="4">
      <t>ヒトシ</t>
    </rPh>
    <phoneticPr fontId="1"/>
  </si>
  <si>
    <t>○</t>
    <phoneticPr fontId="1"/>
  </si>
  <si>
    <t>松代　仁美</t>
    <rPh sb="0" eb="2">
      <t>マツシロ</t>
    </rPh>
    <rPh sb="3" eb="5">
      <t>ヒトミ</t>
    </rPh>
    <phoneticPr fontId="1"/>
  </si>
  <si>
    <t>○</t>
    <phoneticPr fontId="1"/>
  </si>
  <si>
    <t>☓</t>
    <phoneticPr fontId="1"/>
  </si>
  <si>
    <t>深澤　弘樹</t>
    <rPh sb="0" eb="2">
      <t>フカサワ</t>
    </rPh>
    <rPh sb="3" eb="5">
      <t>ヒロキ</t>
    </rPh>
    <phoneticPr fontId="1"/>
  </si>
  <si>
    <t>清水　大典</t>
    <rPh sb="0" eb="2">
      <t>シミズ</t>
    </rPh>
    <rPh sb="3" eb="4">
      <t>オオ</t>
    </rPh>
    <phoneticPr fontId="1"/>
  </si>
  <si>
    <t>多田野　清人</t>
    <rPh sb="0" eb="3">
      <t>タダノ</t>
    </rPh>
    <rPh sb="4" eb="6">
      <t>キヨト</t>
    </rPh>
    <phoneticPr fontId="1"/>
  </si>
  <si>
    <t>☓</t>
    <phoneticPr fontId="1"/>
  </si>
  <si>
    <t>-</t>
    <phoneticPr fontId="1"/>
  </si>
  <si>
    <t>出席者</t>
    <rPh sb="0" eb="2">
      <t>シュッセキ</t>
    </rPh>
    <rPh sb="2" eb="3">
      <t>シャ</t>
    </rPh>
    <phoneticPr fontId="1"/>
  </si>
  <si>
    <t>当日確認</t>
    <rPh sb="0" eb="2">
      <t>トウジツ</t>
    </rPh>
    <rPh sb="2" eb="4">
      <t>カクニン</t>
    </rPh>
    <phoneticPr fontId="1"/>
  </si>
  <si>
    <t>〇</t>
    <phoneticPr fontId="1"/>
  </si>
  <si>
    <t>大子町</t>
    <phoneticPr fontId="1"/>
  </si>
  <si>
    <t>阿見町</t>
    <rPh sb="0" eb="3">
      <t>アミマチ</t>
    </rPh>
    <phoneticPr fontId="1"/>
  </si>
  <si>
    <t>境町</t>
    <rPh sb="0" eb="2">
      <t>サカイマチ</t>
    </rPh>
    <phoneticPr fontId="1"/>
  </si>
  <si>
    <t>八千代町</t>
    <rPh sb="0" eb="4">
      <t>ヤチヨマチ</t>
    </rPh>
    <phoneticPr fontId="1"/>
  </si>
  <si>
    <t>城里町</t>
    <rPh sb="0" eb="3">
      <t>シロサトマチ</t>
    </rPh>
    <phoneticPr fontId="1"/>
  </si>
  <si>
    <t>大洗町</t>
    <rPh sb="0" eb="3">
      <t>オオアライマチ</t>
    </rPh>
    <phoneticPr fontId="1"/>
  </si>
  <si>
    <t>茨城町</t>
    <rPh sb="0" eb="3">
      <t>イバラキマチ</t>
    </rPh>
    <phoneticPr fontId="1"/>
  </si>
  <si>
    <t>東海村</t>
    <rPh sb="0" eb="3">
      <t>トウカイムラ</t>
    </rPh>
    <phoneticPr fontId="1"/>
  </si>
  <si>
    <t>市町村</t>
    <rPh sb="0" eb="3">
      <t>シチョウソン</t>
    </rPh>
    <phoneticPr fontId="1"/>
  </si>
  <si>
    <t>市町村①</t>
    <rPh sb="0" eb="3">
      <t>シチョウソン</t>
    </rPh>
    <phoneticPr fontId="1"/>
  </si>
  <si>
    <t>水戸市</t>
  </si>
  <si>
    <t>水戸</t>
    <rPh sb="0" eb="2">
      <t>ミト</t>
    </rPh>
    <phoneticPr fontId="2"/>
  </si>
  <si>
    <t>小美玉市</t>
    <rPh sb="0" eb="1">
      <t>オ</t>
    </rPh>
    <rPh sb="1" eb="2">
      <t>ミ</t>
    </rPh>
    <rPh sb="2" eb="3">
      <t>タマ</t>
    </rPh>
    <rPh sb="3" eb="4">
      <t>シ</t>
    </rPh>
    <phoneticPr fontId="5"/>
  </si>
  <si>
    <t>城里町</t>
    <rPh sb="0" eb="1">
      <t>シロ</t>
    </rPh>
    <rPh sb="1" eb="2">
      <t>サト</t>
    </rPh>
    <phoneticPr fontId="5"/>
  </si>
  <si>
    <t>笠間市</t>
  </si>
  <si>
    <t>ひたちなか市</t>
  </si>
  <si>
    <t>常陸太田・ひたちなか</t>
    <rPh sb="0" eb="4">
      <t>ヒタチオオタ</t>
    </rPh>
    <phoneticPr fontId="2"/>
  </si>
  <si>
    <t>那珂市</t>
    <phoneticPr fontId="5"/>
  </si>
  <si>
    <t>土浦市</t>
  </si>
  <si>
    <t>土浦</t>
    <rPh sb="0" eb="2">
      <t>ツチウラ</t>
    </rPh>
    <phoneticPr fontId="2"/>
  </si>
  <si>
    <t>石岡市</t>
  </si>
  <si>
    <t>つくば市</t>
  </si>
  <si>
    <t>つくば</t>
    <phoneticPr fontId="2"/>
  </si>
  <si>
    <t>常総市</t>
  </si>
  <si>
    <t>つくば</t>
    <phoneticPr fontId="2"/>
  </si>
  <si>
    <t>龍ケ崎市</t>
  </si>
  <si>
    <t>取手・竜ケ崎</t>
    <rPh sb="0" eb="2">
      <t>トリデ</t>
    </rPh>
    <rPh sb="3" eb="6">
      <t>リュウガサキ</t>
    </rPh>
    <phoneticPr fontId="2"/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</si>
  <si>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</si>
  <si>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</si>
  <si>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</si>
  <si>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5"/>
  </si>
  <si>
    <t>河内町</t>
    <phoneticPr fontId="2"/>
  </si>
  <si>
    <t>日立市</t>
  </si>
  <si>
    <t>日立</t>
    <rPh sb="0" eb="2">
      <t>ヒタチ</t>
    </rPh>
    <phoneticPr fontId="2"/>
  </si>
  <si>
    <t>高萩市</t>
  </si>
  <si>
    <t>北茨城市</t>
  </si>
  <si>
    <t>常陸太田市</t>
  </si>
  <si>
    <t>常陸大宮市</t>
    <rPh sb="0" eb="2">
      <t>ヒタチ</t>
    </rPh>
    <phoneticPr fontId="5"/>
  </si>
  <si>
    <t>大子町</t>
    <phoneticPr fontId="2"/>
  </si>
  <si>
    <t>筑西市</t>
    <rPh sb="0" eb="1">
      <t>チク</t>
    </rPh>
    <rPh sb="1" eb="2">
      <t>セイ</t>
    </rPh>
    <phoneticPr fontId="5"/>
  </si>
  <si>
    <t>筑西・下妻</t>
    <rPh sb="0" eb="2">
      <t>チクセイ</t>
    </rPh>
    <rPh sb="3" eb="5">
      <t>シモツマ</t>
    </rPh>
    <phoneticPr fontId="2"/>
  </si>
  <si>
    <t>結城市</t>
  </si>
  <si>
    <t>下妻市</t>
  </si>
  <si>
    <t>桜川市</t>
    <rPh sb="0" eb="1">
      <t>サクラ</t>
    </rPh>
    <rPh sb="1" eb="2">
      <t>カワ</t>
    </rPh>
    <phoneticPr fontId="5"/>
  </si>
  <si>
    <t>坂東市</t>
    <rPh sb="0" eb="2">
      <t>バンドウ</t>
    </rPh>
    <phoneticPr fontId="5"/>
  </si>
  <si>
    <t>古河・坂東</t>
    <rPh sb="0" eb="2">
      <t>コガ</t>
    </rPh>
    <rPh sb="3" eb="5">
      <t>バンドウ</t>
    </rPh>
    <phoneticPr fontId="2"/>
  </si>
  <si>
    <t>古河市</t>
    <rPh sb="0" eb="2">
      <t>コガ</t>
    </rPh>
    <phoneticPr fontId="3"/>
  </si>
  <si>
    <t>鹿嶋市</t>
  </si>
  <si>
    <t>鹿行</t>
    <rPh sb="0" eb="2">
      <t>シカユキ</t>
    </rPh>
    <phoneticPr fontId="2"/>
  </si>
  <si>
    <t>潮来市</t>
  </si>
  <si>
    <t>神栖市</t>
    <phoneticPr fontId="5"/>
  </si>
  <si>
    <t>行方市</t>
    <rPh sb="0" eb="2">
      <t>ナメガタ</t>
    </rPh>
    <phoneticPr fontId="5"/>
  </si>
  <si>
    <t>東海村</t>
    <phoneticPr fontId="5"/>
  </si>
  <si>
    <t>かすみがうら市</t>
    <phoneticPr fontId="5"/>
  </si>
  <si>
    <t>美浦村</t>
    <phoneticPr fontId="2"/>
  </si>
  <si>
    <t>利根町</t>
    <phoneticPr fontId="2"/>
  </si>
  <si>
    <t>五霞町</t>
    <phoneticPr fontId="2"/>
  </si>
  <si>
    <t>茨城町</t>
    <phoneticPr fontId="2"/>
  </si>
  <si>
    <t>大洗町</t>
    <phoneticPr fontId="2"/>
  </si>
  <si>
    <t>鉾田市</t>
    <phoneticPr fontId="5"/>
  </si>
  <si>
    <t>つくばみらい市</t>
    <phoneticPr fontId="5"/>
  </si>
  <si>
    <t>阿見町</t>
    <phoneticPr fontId="2"/>
  </si>
  <si>
    <t>八千代町</t>
    <phoneticPr fontId="5"/>
  </si>
  <si>
    <t>境町</t>
    <phoneticPr fontId="2"/>
  </si>
  <si>
    <t>医療圏</t>
    <rPh sb="0" eb="2">
      <t>イリョウ</t>
    </rPh>
    <rPh sb="2" eb="3">
      <t>ケン</t>
    </rPh>
    <phoneticPr fontId="1"/>
  </si>
  <si>
    <t>学校数</t>
    <rPh sb="0" eb="2">
      <t>ガッコウ</t>
    </rPh>
    <rPh sb="2" eb="3">
      <t>スウ</t>
    </rPh>
    <phoneticPr fontId="1"/>
  </si>
  <si>
    <t>第1部</t>
  </si>
  <si>
    <t>第1部</t>
    <rPh sb="0" eb="1">
      <t>ダイ</t>
    </rPh>
    <rPh sb="2" eb="3">
      <t>ブ</t>
    </rPh>
    <phoneticPr fontId="1"/>
  </si>
  <si>
    <t>第2部</t>
  </si>
  <si>
    <t>第2部</t>
    <rPh sb="0" eb="1">
      <t>ダイ</t>
    </rPh>
    <rPh sb="2" eb="3">
      <t>ブ</t>
    </rPh>
    <phoneticPr fontId="1"/>
  </si>
  <si>
    <t>時間</t>
    <rPh sb="0" eb="2">
      <t>ジカン</t>
    </rPh>
    <phoneticPr fontId="1"/>
  </si>
  <si>
    <t>昨年度出席校</t>
    <rPh sb="0" eb="3">
      <t>サクネンド</t>
    </rPh>
    <rPh sb="3" eb="5">
      <t>シュッセキ</t>
    </rPh>
    <rPh sb="5" eb="6">
      <t>コウ</t>
    </rPh>
    <phoneticPr fontId="1"/>
  </si>
  <si>
    <t>割り振り</t>
    <rPh sb="0" eb="1">
      <t>ワ</t>
    </rPh>
    <rPh sb="2" eb="3">
      <t>フ</t>
    </rPh>
    <phoneticPr fontId="1"/>
  </si>
  <si>
    <t>振り分け</t>
    <rPh sb="0" eb="1">
      <t>フ</t>
    </rPh>
    <rPh sb="2" eb="3">
      <t>ワ</t>
    </rPh>
    <phoneticPr fontId="1"/>
  </si>
  <si>
    <t>高萩高等学校</t>
    <phoneticPr fontId="1"/>
  </si>
  <si>
    <t>小瀬高等学校</t>
    <phoneticPr fontId="1"/>
  </si>
  <si>
    <t>参加時間</t>
    <rPh sb="0" eb="2">
      <t>サンカ</t>
    </rPh>
    <rPh sb="2" eb="4">
      <t>ジカン</t>
    </rPh>
    <phoneticPr fontId="1"/>
  </si>
  <si>
    <t>翔洋学園高等学校</t>
    <rPh sb="4" eb="6">
      <t>コウトウ</t>
    </rPh>
    <rPh sb="6" eb="8">
      <t>ガッコウ</t>
    </rPh>
    <phoneticPr fontId="2"/>
  </si>
  <si>
    <t>つくば開成高等学校</t>
    <rPh sb="5" eb="7">
      <t>コウトウ</t>
    </rPh>
    <rPh sb="7" eb="9">
      <t>ガッコウ</t>
    </rPh>
    <phoneticPr fontId="2"/>
  </si>
  <si>
    <t>晃陽学園高等学校</t>
    <phoneticPr fontId="2"/>
  </si>
  <si>
    <t>第一学院高等学校</t>
    <phoneticPr fontId="2"/>
  </si>
  <si>
    <t>水戸平成学園高等学校</t>
    <phoneticPr fontId="2"/>
  </si>
  <si>
    <t>ルネサンス高等学校</t>
    <phoneticPr fontId="2"/>
  </si>
  <si>
    <t>東豊学園つくば松実高等学校</t>
    <phoneticPr fontId="2"/>
  </si>
  <si>
    <t>別表１</t>
    <rPh sb="0" eb="2">
      <t>ベッピョウ</t>
    </rPh>
    <phoneticPr fontId="1"/>
  </si>
  <si>
    <t>各高等学校　参加時間割り振り一覧</t>
    <rPh sb="0" eb="1">
      <t>カク</t>
    </rPh>
    <rPh sb="1" eb="3">
      <t>コウトウ</t>
    </rPh>
    <rPh sb="3" eb="5">
      <t>ガッコウ</t>
    </rPh>
    <rPh sb="6" eb="8">
      <t>サンカ</t>
    </rPh>
    <rPh sb="8" eb="10">
      <t>ジカン</t>
    </rPh>
    <rPh sb="10" eb="11">
      <t>ワ</t>
    </rPh>
    <rPh sb="12" eb="13">
      <t>フ</t>
    </rPh>
    <rPh sb="14" eb="16">
      <t>イチラン</t>
    </rPh>
    <phoneticPr fontId="1"/>
  </si>
  <si>
    <t>いただきましたので、下記一覧より参加時間を確認しご出席ください。</t>
    <rPh sb="10" eb="12">
      <t>カキ</t>
    </rPh>
    <rPh sb="12" eb="14">
      <t>イチラン</t>
    </rPh>
    <rPh sb="16" eb="18">
      <t>サンカ</t>
    </rPh>
    <rPh sb="18" eb="20">
      <t>ジカン</t>
    </rPh>
    <rPh sb="21" eb="23">
      <t>カクニン</t>
    </rPh>
    <rPh sb="25" eb="27">
      <t>シュッセキ</t>
    </rPh>
    <phoneticPr fontId="1"/>
  </si>
  <si>
    <t>並木中等教育学校</t>
  </si>
  <si>
    <t>茨城キリスト教学園高等学校</t>
  </si>
  <si>
    <t>水戸平成学園高等学校</t>
  </si>
  <si>
    <t>東豊学園つくば松実高等学校</t>
  </si>
  <si>
    <t>土浦日本大学中等教育学校</t>
  </si>
  <si>
    <t>智学館中等教育学校</t>
  </si>
  <si>
    <t>開始時間の振り分けにつきましては、ナースセンターで決めさせて</t>
    <rPh sb="0" eb="2">
      <t>カイシ</t>
    </rPh>
    <rPh sb="2" eb="4">
      <t>ジカン</t>
    </rPh>
    <rPh sb="5" eb="6">
      <t>フ</t>
    </rPh>
    <rPh sb="7" eb="8">
      <t>ワ</t>
    </rPh>
    <rPh sb="25" eb="26">
      <t>キ</t>
    </rPh>
    <phoneticPr fontId="1"/>
  </si>
  <si>
    <t>2回実施することといたしました。</t>
    <rPh sb="1" eb="2">
      <t>カイ</t>
    </rPh>
    <rPh sb="2" eb="4">
      <t>ジッシ</t>
    </rPh>
    <phoneticPr fontId="1"/>
  </si>
  <si>
    <t>新型コロナウイルス感染拡大防止とし3密を避けるため、同一内容を</t>
    <rPh sb="0" eb="2">
      <t>シンガタ</t>
    </rPh>
    <rPh sb="9" eb="15">
      <t>カンセンカクダイボウシ</t>
    </rPh>
    <rPh sb="18" eb="19">
      <t>ミツ</t>
    </rPh>
    <rPh sb="20" eb="21">
      <t>サ</t>
    </rPh>
    <rPh sb="26" eb="30">
      <t>ドウイツナイヨウ</t>
    </rPh>
    <phoneticPr fontId="1"/>
  </si>
  <si>
    <t>【第２部】13：30～15：30　（受付開始13：00～）</t>
    <rPh sb="18" eb="20">
      <t>ウケツケ</t>
    </rPh>
    <rPh sb="20" eb="22">
      <t>カイシ</t>
    </rPh>
    <phoneticPr fontId="1"/>
  </si>
  <si>
    <t>【第１部】10：00～12：00　（受付開始9：30～）</t>
    <rPh sb="18" eb="20">
      <t>ウケツケ</t>
    </rPh>
    <rPh sb="20" eb="22">
      <t>カイシ</t>
    </rPh>
    <phoneticPr fontId="1"/>
  </si>
  <si>
    <t>石下紫峰高等学校</t>
  </si>
  <si>
    <t>古河中等教育学校</t>
  </si>
  <si>
    <t>晃陽学園高等学校</t>
  </si>
  <si>
    <t>第一学院高等学校</t>
  </si>
  <si>
    <t>ルネサンス高等学校</t>
  </si>
  <si>
    <t>※参加時間を間違えないよう注意願います※</t>
    <rPh sb="1" eb="3">
      <t>サンカ</t>
    </rPh>
    <rPh sb="3" eb="5">
      <t>ジカン</t>
    </rPh>
    <rPh sb="6" eb="8">
      <t>マチガ</t>
    </rPh>
    <rPh sb="13" eb="16">
      <t>チュウイネガ</t>
    </rPh>
    <phoneticPr fontId="1"/>
  </si>
  <si>
    <t>別紙１</t>
    <rPh sb="0" eb="2">
      <t>ベッシ</t>
    </rPh>
    <phoneticPr fontId="1"/>
  </si>
  <si>
    <t>　　　　　 　　　こともありますので予めご了承願います。</t>
    <rPh sb="18" eb="19">
      <t>アラカジ</t>
    </rPh>
    <rPh sb="21" eb="23">
      <t>リョウショウ</t>
    </rPh>
    <rPh sb="23" eb="24">
      <t>ネガ</t>
    </rPh>
    <phoneticPr fontId="1"/>
  </si>
  <si>
    <t>※また、参加人数により、割り振りを再調整させていただく</t>
    <rPh sb="4" eb="6">
      <t>サンカ</t>
    </rPh>
    <rPh sb="6" eb="8">
      <t>ニンズウ</t>
    </rPh>
    <rPh sb="12" eb="13">
      <t>ワ</t>
    </rPh>
    <rPh sb="14" eb="15">
      <t>フ</t>
    </rPh>
    <rPh sb="17" eb="18">
      <t>サイ</t>
    </rPh>
    <rPh sb="18" eb="20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</si>
</sst>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b/>
      <sz val="14"/>
      <color theme="1"/>
      <name val="UD デジタル 教科書体 NP-R"/>
      <family val="1"/>
      <charset val="128"/>
    </font>
    <font>
      <sz val="16"/>
      <color rgb="FFFF0000"/>
      <name val="UD デジタル 教科書体 NP-R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2</xdr:row>
      <xdr:rowOff>104775</xdr:rowOff>
    </xdr:from>
    <xdr:to>
      <xdr:col>3</xdr:col>
      <xdr:colOff>1219201</xdr:colOff>
      <xdr:row>9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504826" y="581025"/>
          <a:ext cx="5391150" cy="1466850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各学校で参加時間が第１部と第２部に分かれています。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下記一覧より、ご自身の学校の参加時間を確認しご出席ください。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参加時間を間違えないよう注意願います。参加時間は原則変更不可。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第１部　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10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00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～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12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00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第２部　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13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30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～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15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30</a:t>
          </a:r>
        </a:p>
        <a:p>
          <a:r>
            <a:rPr kumimoji="1" lang="ja-JP" altLang="en-US" sz="1400" b="1" baseline="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　　 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(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受付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9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30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～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)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　　　　（受付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13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00</a:t>
          </a:r>
          <a:r>
            <a:rPr kumimoji="1"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～）</a:t>
          </a:r>
          <a:endParaRPr kumimoji="1" lang="en-US" altLang="ja-JP" sz="1400" b="1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endParaRPr kumimoji="1" lang="en-US" altLang="ja-JP" sz="1400" b="1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9</xdr:row>
      <xdr:rowOff>66674</xdr:rowOff>
    </xdr:from>
    <xdr:to>
      <xdr:col>9</xdr:col>
      <xdr:colOff>457200</xdr:colOff>
      <xdr:row>47</xdr:row>
      <xdr:rowOff>19049</xdr:rowOff>
    </xdr:to>
    <xdr:sp macro="" textlink="">
      <xdr:nvSpPr>
        <xdr:cNvPr id="2" name="角丸四角形 1"/>
        <xdr:cNvSpPr/>
      </xdr:nvSpPr>
      <xdr:spPr>
        <a:xfrm>
          <a:off x="123824" y="1866899"/>
          <a:ext cx="6448426" cy="8524875"/>
        </a:xfrm>
        <a:prstGeom prst="roundRect">
          <a:avLst>
            <a:gd name="adj" fmla="val 518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48</xdr:row>
      <xdr:rowOff>104776</xdr:rowOff>
    </xdr:from>
    <xdr:to>
      <xdr:col>9</xdr:col>
      <xdr:colOff>466726</xdr:colOff>
      <xdr:row>84</xdr:row>
      <xdr:rowOff>66676</xdr:rowOff>
    </xdr:to>
    <xdr:sp macro="" textlink="">
      <xdr:nvSpPr>
        <xdr:cNvPr id="3" name="角丸四角形 2"/>
        <xdr:cNvSpPr/>
      </xdr:nvSpPr>
      <xdr:spPr>
        <a:xfrm>
          <a:off x="133350" y="10753726"/>
          <a:ext cx="5943601" cy="8115300"/>
        </a:xfrm>
        <a:prstGeom prst="roundRect">
          <a:avLst>
            <a:gd name="adj" fmla="val 518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609601</xdr:colOff>
      <xdr:row>88</xdr:row>
      <xdr:rowOff>57150</xdr:rowOff>
    </xdr:from>
    <xdr:to>
      <xdr:col>9</xdr:col>
      <xdr:colOff>552451</xdr:colOff>
      <xdr:row>94</xdr:row>
      <xdr:rowOff>133351</xdr:rowOff>
    </xdr:to>
    <xdr:sp macro="" textlink="">
      <xdr:nvSpPr>
        <xdr:cNvPr id="4" name="テキスト ボックス 3"/>
        <xdr:cNvSpPr txBox="1"/>
      </xdr:nvSpPr>
      <xdr:spPr>
        <a:xfrm>
          <a:off x="1819276" y="19935825"/>
          <a:ext cx="4343400" cy="1276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【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問い合わせ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】</a:t>
          </a: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公益社団法人茨城県看護協会・茨城県ナースセンター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〒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310-0034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水戸市緑町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3-5-35</a:t>
          </a:r>
        </a:p>
        <a:p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TEL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</a:t>
          </a:r>
          <a:r>
            <a:rPr kumimoji="1" lang="ja-JP" altLang="en-US" sz="1100" baseline="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  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029-221-7021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FAX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029-226-0493</a:t>
          </a:r>
        </a:p>
        <a:p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MAIL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y.haryu@ina.or.jp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担当　波立（はりゅう）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zoomScaleNormal="100" workbookViewId="0">
      <selection sqref="A1:XFD1048576"/>
    </sheetView>
  </sheetViews>
  <sheetFormatPr defaultColWidth="6.25" defaultRowHeight="18" customHeight="1" x14ac:dyDescent="0.15"/>
  <cols>
    <col min="1" max="1" width="5.375" style="20" bestFit="1" customWidth="1"/>
    <col min="2" max="2" width="45.75" style="20" bestFit="1" customWidth="1"/>
    <col min="3" max="3" width="9.5" style="20" bestFit="1" customWidth="1"/>
    <col min="4" max="4" width="27.875" style="20" bestFit="1" customWidth="1"/>
    <col min="5" max="6" width="14" style="20" hidden="1" customWidth="1"/>
    <col min="7" max="7" width="7.25" style="20" hidden="1" customWidth="1"/>
    <col min="8" max="8" width="12.75" style="20" hidden="1" customWidth="1"/>
    <col min="9" max="9" width="9" style="20" hidden="1" customWidth="1"/>
    <col min="10" max="10" width="7.125" style="20" hidden="1" customWidth="1"/>
    <col min="11" max="11" width="8.375" style="20" bestFit="1" customWidth="1"/>
    <col min="12" max="16384" width="6.25" style="20"/>
  </cols>
  <sheetData>
    <row r="1" spans="1:11" s="25" customFormat="1" ht="13.5" x14ac:dyDescent="0.15">
      <c r="A1" s="23" t="s">
        <v>373</v>
      </c>
      <c r="B1" s="23" t="s">
        <v>374</v>
      </c>
      <c r="C1" s="23" t="s">
        <v>375</v>
      </c>
      <c r="D1" s="23" t="s">
        <v>376</v>
      </c>
      <c r="E1" s="23" t="s">
        <v>555</v>
      </c>
      <c r="F1" s="23" t="s">
        <v>556</v>
      </c>
      <c r="G1" s="23" t="s">
        <v>380</v>
      </c>
      <c r="H1" s="23" t="s">
        <v>382</v>
      </c>
      <c r="I1" s="24" t="s">
        <v>545</v>
      </c>
      <c r="J1" s="24" t="s">
        <v>544</v>
      </c>
      <c r="K1" s="24" t="s">
        <v>620</v>
      </c>
    </row>
    <row r="2" spans="1:11" ht="18" customHeight="1" x14ac:dyDescent="0.15">
      <c r="A2" s="19">
        <v>1</v>
      </c>
      <c r="B2" s="19" t="s">
        <v>0</v>
      </c>
      <c r="C2" s="19" t="s">
        <v>1</v>
      </c>
      <c r="D2" s="19" t="s">
        <v>2</v>
      </c>
      <c r="E2" s="22" t="str">
        <f>LEFT(D2,MIN(FIND({"郡","市","町","村"},D2&amp;"郡市町村")))</f>
        <v>高萩市</v>
      </c>
      <c r="F2" s="22" t="str">
        <f>LEFT(E2,MIN(FIND({"郡","市","町","村"},E2&amp;"郡市町村")))</f>
        <v>高萩市</v>
      </c>
      <c r="G2" s="19" t="s">
        <v>383</v>
      </c>
      <c r="H2" s="19" t="s">
        <v>469</v>
      </c>
      <c r="I2" s="21" t="s">
        <v>546</v>
      </c>
      <c r="J2" s="21"/>
      <c r="K2" s="21" t="str">
        <f>VLOOKUP(E2,割り振り!$C$1:$G$45,5,0)</f>
        <v>第2部</v>
      </c>
    </row>
    <row r="3" spans="1:11" ht="18" customHeight="1" x14ac:dyDescent="0.15">
      <c r="A3" s="19">
        <v>2</v>
      </c>
      <c r="B3" s="19" t="s">
        <v>3</v>
      </c>
      <c r="C3" s="19" t="s">
        <v>4</v>
      </c>
      <c r="D3" s="19" t="s">
        <v>5</v>
      </c>
      <c r="E3" s="22" t="str">
        <f>LEFT(D3,MIN(FIND({"郡","市","町","村"},D3&amp;"郡市町村")))</f>
        <v>高萩市</v>
      </c>
      <c r="F3" s="22" t="str">
        <f>LEFT(E3,MIN(FIND({"郡","市","町","村"},E3&amp;"郡市町村")))</f>
        <v>高萩市</v>
      </c>
      <c r="G3" s="19" t="s">
        <v>383</v>
      </c>
      <c r="H3" s="19" t="s">
        <v>452</v>
      </c>
      <c r="I3" s="21" t="s">
        <v>546</v>
      </c>
      <c r="J3" s="21"/>
      <c r="K3" s="21" t="str">
        <f>VLOOKUP(E3,割り振り!$C$1:$G$45,5,0)</f>
        <v>第2部</v>
      </c>
    </row>
    <row r="4" spans="1:11" ht="18" customHeight="1" x14ac:dyDescent="0.15">
      <c r="A4" s="19">
        <v>3</v>
      </c>
      <c r="B4" s="19" t="s">
        <v>6</v>
      </c>
      <c r="C4" s="19" t="s">
        <v>7</v>
      </c>
      <c r="D4" s="19" t="s">
        <v>8</v>
      </c>
      <c r="E4" s="22" t="str">
        <f>LEFT(D4,MIN(FIND({"郡","市","町","村"},D4&amp;"郡市町村")))</f>
        <v>日立市</v>
      </c>
      <c r="F4" s="22" t="str">
        <f>LEFT(E4,MIN(FIND({"郡","市","町","村"},E4&amp;"郡市町村")))</f>
        <v>日立市</v>
      </c>
      <c r="G4" s="19" t="s">
        <v>383</v>
      </c>
      <c r="H4" s="19" t="s">
        <v>455</v>
      </c>
      <c r="I4" s="21" t="s">
        <v>546</v>
      </c>
      <c r="J4" s="21"/>
      <c r="K4" s="21" t="str">
        <f>VLOOKUP(E4,割り振り!$C$1:$G$45,5,0)</f>
        <v>第1部</v>
      </c>
    </row>
    <row r="5" spans="1:11" ht="18" customHeight="1" x14ac:dyDescent="0.15">
      <c r="A5" s="19">
        <v>4</v>
      </c>
      <c r="B5" s="19" t="s">
        <v>9</v>
      </c>
      <c r="C5" s="19" t="s">
        <v>10</v>
      </c>
      <c r="D5" s="19" t="s">
        <v>11</v>
      </c>
      <c r="E5" s="22" t="str">
        <f>LEFT(D5,MIN(FIND({"郡","市","町","村"},D5&amp;"郡市町村")))</f>
        <v>日立市</v>
      </c>
      <c r="F5" s="22" t="str">
        <f>LEFT(E5,MIN(FIND({"郡","市","町","村"},E5&amp;"郡市町村")))</f>
        <v>日立市</v>
      </c>
      <c r="G5" s="19" t="s">
        <v>420</v>
      </c>
      <c r="H5" s="19" t="s">
        <v>491</v>
      </c>
      <c r="I5" s="21" t="s">
        <v>546</v>
      </c>
      <c r="J5" s="21"/>
      <c r="K5" s="21" t="str">
        <f>VLOOKUP(E5,割り振り!$C$1:$G$45,5,0)</f>
        <v>第1部</v>
      </c>
    </row>
    <row r="6" spans="1:11" ht="18" customHeight="1" x14ac:dyDescent="0.15">
      <c r="A6" s="19">
        <v>5</v>
      </c>
      <c r="B6" s="19" t="s">
        <v>12</v>
      </c>
      <c r="C6" s="19" t="s">
        <v>13</v>
      </c>
      <c r="D6" s="19" t="s">
        <v>14</v>
      </c>
      <c r="E6" s="22" t="str">
        <f>LEFT(D6,MIN(FIND({"郡","市","町","村"},D6&amp;"郡市町村")))</f>
        <v>日立市</v>
      </c>
      <c r="F6" s="22"/>
      <c r="G6" s="19" t="s">
        <v>423</v>
      </c>
      <c r="H6" s="19" t="s">
        <v>512</v>
      </c>
      <c r="I6" s="21"/>
      <c r="J6" s="21"/>
      <c r="K6" s="21" t="str">
        <f>VLOOKUP(E6,割り振り!$C$1:$G$45,5,0)</f>
        <v>第1部</v>
      </c>
    </row>
    <row r="7" spans="1:11" ht="18" customHeight="1" x14ac:dyDescent="0.15">
      <c r="A7" s="19">
        <v>6</v>
      </c>
      <c r="B7" s="19" t="s">
        <v>15</v>
      </c>
      <c r="C7" s="19" t="s">
        <v>16</v>
      </c>
      <c r="D7" s="19" t="s">
        <v>17</v>
      </c>
      <c r="E7" s="22" t="str">
        <f>LEFT(D7,MIN(FIND({"郡","市","町","村"},D7&amp;"郡市町村")))</f>
        <v>日立市</v>
      </c>
      <c r="F7" s="22" t="str">
        <f>LEFT(E7,MIN(FIND({"郡","市","町","村"},E7&amp;"郡市町村")))</f>
        <v>日立市</v>
      </c>
      <c r="G7" s="19" t="s">
        <v>414</v>
      </c>
      <c r="H7" s="19" t="s">
        <v>415</v>
      </c>
      <c r="I7" s="21" t="s">
        <v>546</v>
      </c>
      <c r="J7" s="21"/>
      <c r="K7" s="21" t="str">
        <f>VLOOKUP(E7,割り振り!$C$1:$G$45,5,0)</f>
        <v>第1部</v>
      </c>
    </row>
    <row r="8" spans="1:11" ht="18" customHeight="1" x14ac:dyDescent="0.15">
      <c r="A8" s="19">
        <v>7</v>
      </c>
      <c r="B8" s="19" t="s">
        <v>18</v>
      </c>
      <c r="C8" s="19" t="s">
        <v>19</v>
      </c>
      <c r="D8" s="19" t="s">
        <v>20</v>
      </c>
      <c r="E8" s="22" t="str">
        <f>LEFT(D8,MIN(FIND({"郡","市","町","村"},D8&amp;"郡市町村")))</f>
        <v>日立市</v>
      </c>
      <c r="F8" s="22" t="str">
        <f>LEFT(E8,MIN(FIND({"郡","市","町","村"},E8&amp;"郡市町村")))</f>
        <v>日立市</v>
      </c>
      <c r="G8" s="19" t="s">
        <v>410</v>
      </c>
      <c r="H8" s="19" t="s">
        <v>480</v>
      </c>
      <c r="I8" s="21" t="s">
        <v>546</v>
      </c>
      <c r="J8" s="21"/>
      <c r="K8" s="21" t="str">
        <f>VLOOKUP(E8,割り振り!$C$1:$G$45,5,0)</f>
        <v>第1部</v>
      </c>
    </row>
    <row r="9" spans="1:11" ht="18" customHeight="1" x14ac:dyDescent="0.15">
      <c r="A9" s="19">
        <v>8</v>
      </c>
      <c r="B9" s="19" t="s">
        <v>21</v>
      </c>
      <c r="C9" s="19" t="s">
        <v>22</v>
      </c>
      <c r="D9" s="19" t="s">
        <v>23</v>
      </c>
      <c r="E9" s="22" t="str">
        <f>LEFT(D9,MIN(FIND({"郡","市","町","村"},D9&amp;"郡市町村")))</f>
        <v>日立市</v>
      </c>
      <c r="F9" s="22" t="str">
        <f>LEFT(E9,MIN(FIND({"郡","市","町","村"},E9&amp;"郡市町村")))</f>
        <v>日立市</v>
      </c>
      <c r="G9" s="19" t="s">
        <v>383</v>
      </c>
      <c r="H9" s="19" t="s">
        <v>446</v>
      </c>
      <c r="I9" s="21" t="s">
        <v>546</v>
      </c>
      <c r="J9" s="21"/>
      <c r="K9" s="21" t="str">
        <f>VLOOKUP(E9,割り振り!$C$1:$G$45,5,0)</f>
        <v>第1部</v>
      </c>
    </row>
    <row r="10" spans="1:11" ht="18" customHeight="1" x14ac:dyDescent="0.15">
      <c r="A10" s="19">
        <v>9</v>
      </c>
      <c r="B10" s="19" t="s">
        <v>24</v>
      </c>
      <c r="C10" s="19" t="s">
        <v>25</v>
      </c>
      <c r="D10" s="19" t="s">
        <v>26</v>
      </c>
      <c r="E10" s="22" t="str">
        <f>LEFT(D10,MIN(FIND({"郡","市","町","村"},D10&amp;"郡市町村")))</f>
        <v>北茨城市</v>
      </c>
      <c r="F10" s="22" t="str">
        <f>LEFT(E10,MIN(FIND({"郡","市","町","村"},E10&amp;"郡市町村")))</f>
        <v>北茨城市</v>
      </c>
      <c r="G10" s="19" t="s">
        <v>383</v>
      </c>
      <c r="H10" s="19" t="s">
        <v>422</v>
      </c>
      <c r="I10" s="21" t="s">
        <v>546</v>
      </c>
      <c r="J10" s="21"/>
      <c r="K10" s="21" t="str">
        <f>VLOOKUP(E10,割り振り!$C$1:$G$45,5,0)</f>
        <v>第2部</v>
      </c>
    </row>
    <row r="11" spans="1:11" ht="18" customHeight="1" x14ac:dyDescent="0.15">
      <c r="A11" s="19">
        <v>10</v>
      </c>
      <c r="B11" s="19" t="s">
        <v>27</v>
      </c>
      <c r="C11" s="19" t="s">
        <v>28</v>
      </c>
      <c r="D11" s="19" t="s">
        <v>29</v>
      </c>
      <c r="E11" s="22" t="str">
        <f>LEFT(D11,MIN(FIND({"郡","市","町","村"},D11&amp;"郡市町村")))</f>
        <v>常陸太田市</v>
      </c>
      <c r="F11" s="22" t="str">
        <f>LEFT(E11,MIN(FIND({"郡","市","町","村"},E11&amp;"郡市町村")))</f>
        <v>常陸太田市</v>
      </c>
      <c r="G11" s="19" t="s">
        <v>410</v>
      </c>
      <c r="H11" s="19" t="s">
        <v>497</v>
      </c>
      <c r="I11" s="21" t="s">
        <v>546</v>
      </c>
      <c r="J11" s="21"/>
      <c r="K11" s="21" t="str">
        <f>VLOOKUP(E11,割り振り!$C$1:$G$45,5,0)</f>
        <v>第1部</v>
      </c>
    </row>
    <row r="12" spans="1:11" ht="18" customHeight="1" x14ac:dyDescent="0.15">
      <c r="A12" s="19">
        <v>11</v>
      </c>
      <c r="B12" s="19" t="s">
        <v>30</v>
      </c>
      <c r="C12" s="19" t="s">
        <v>31</v>
      </c>
      <c r="D12" s="19" t="s">
        <v>32</v>
      </c>
      <c r="E12" s="22" t="str">
        <f>LEFT(D12,MIN(FIND({"郡","市","町","村"},D12&amp;"郡市町村")))</f>
        <v>常陸太田市</v>
      </c>
      <c r="F12" s="22" t="str">
        <f>LEFT(E12,MIN(FIND({"郡","市","町","村"},E12&amp;"郡市町村")))</f>
        <v>常陸太田市</v>
      </c>
      <c r="G12" s="19" t="s">
        <v>410</v>
      </c>
      <c r="H12" s="19" t="s">
        <v>437</v>
      </c>
      <c r="I12" s="21" t="s">
        <v>546</v>
      </c>
      <c r="J12" s="21"/>
      <c r="K12" s="21" t="str">
        <f>VLOOKUP(E12,割り振り!$C$1:$G$45,5,0)</f>
        <v>第1部</v>
      </c>
    </row>
    <row r="13" spans="1:11" ht="18" customHeight="1" x14ac:dyDescent="0.15">
      <c r="A13" s="19">
        <v>12</v>
      </c>
      <c r="B13" s="19" t="s">
        <v>33</v>
      </c>
      <c r="C13" s="19" t="s">
        <v>34</v>
      </c>
      <c r="D13" s="19" t="s">
        <v>35</v>
      </c>
      <c r="E13" s="22" t="str">
        <f>LEFT(D13,MIN(FIND({"郡","市","町","村"},D13&amp;"郡市町村")))</f>
        <v>常陸太田市</v>
      </c>
      <c r="F13" s="22" t="str">
        <f>LEFT(E13,MIN(FIND({"郡","市","町","村"},E13&amp;"郡市町村")))</f>
        <v>常陸太田市</v>
      </c>
      <c r="G13" s="19" t="s">
        <v>410</v>
      </c>
      <c r="H13" s="19" t="s">
        <v>441</v>
      </c>
      <c r="I13" s="21" t="s">
        <v>546</v>
      </c>
      <c r="J13" s="21"/>
      <c r="K13" s="21" t="str">
        <f>VLOOKUP(E13,割り振り!$C$1:$G$45,5,0)</f>
        <v>第1部</v>
      </c>
    </row>
    <row r="14" spans="1:11" ht="18" customHeight="1" x14ac:dyDescent="0.15">
      <c r="A14" s="19">
        <v>13</v>
      </c>
      <c r="B14" s="19" t="s">
        <v>36</v>
      </c>
      <c r="C14" s="19" t="s">
        <v>37</v>
      </c>
      <c r="D14" s="19" t="s">
        <v>38</v>
      </c>
      <c r="E14" s="22" t="s">
        <v>547</v>
      </c>
      <c r="F14" s="22" t="s">
        <v>547</v>
      </c>
      <c r="G14" s="19" t="s">
        <v>507</v>
      </c>
      <c r="H14" s="19" t="s">
        <v>496</v>
      </c>
      <c r="I14" s="21" t="s">
        <v>546</v>
      </c>
      <c r="J14" s="21"/>
      <c r="K14" s="21" t="str">
        <f>VLOOKUP(E14,割り振り!$C$1:$G$45,5,0)</f>
        <v>第2部</v>
      </c>
    </row>
    <row r="15" spans="1:11" ht="18" customHeight="1" x14ac:dyDescent="0.15">
      <c r="A15" s="19">
        <v>14</v>
      </c>
      <c r="B15" s="19" t="s">
        <v>39</v>
      </c>
      <c r="C15" s="19" t="s">
        <v>40</v>
      </c>
      <c r="D15" s="19" t="s">
        <v>41</v>
      </c>
      <c r="E15" s="22" t="str">
        <f>LEFT(D15,MIN(FIND({"郡","市","町","村"},D15&amp;"郡市町村")))</f>
        <v>常陸大宮市</v>
      </c>
      <c r="F15" s="22"/>
      <c r="G15" s="19" t="s">
        <v>510</v>
      </c>
      <c r="H15" s="19" t="s">
        <v>512</v>
      </c>
      <c r="I15" s="21"/>
      <c r="J15" s="21"/>
      <c r="K15" s="21" t="str">
        <f>VLOOKUP(E15,割り振り!$C$1:$G$45,5,0)</f>
        <v>第1部</v>
      </c>
    </row>
    <row r="16" spans="1:11" ht="18" customHeight="1" x14ac:dyDescent="0.15">
      <c r="A16" s="19">
        <v>15</v>
      </c>
      <c r="B16" s="19" t="s">
        <v>42</v>
      </c>
      <c r="C16" s="19" t="s">
        <v>43</v>
      </c>
      <c r="D16" s="19" t="s">
        <v>44</v>
      </c>
      <c r="E16" s="22" t="str">
        <f>LEFT(D16,MIN(FIND({"郡","市","町","村"},D16&amp;"郡市町村")))</f>
        <v>常陸大宮市</v>
      </c>
      <c r="F16" s="22" t="str">
        <f>LEFT(E16,MIN(FIND({"郡","市","町","村"},E16&amp;"郡市町村")))</f>
        <v>常陸大宮市</v>
      </c>
      <c r="G16" s="19" t="s">
        <v>406</v>
      </c>
      <c r="H16" s="19" t="s">
        <v>407</v>
      </c>
      <c r="I16" s="21" t="s">
        <v>546</v>
      </c>
      <c r="J16" s="21"/>
      <c r="K16" s="21" t="str">
        <f>VLOOKUP(E16,割り振り!$C$1:$G$45,5,0)</f>
        <v>第1部</v>
      </c>
    </row>
    <row r="17" spans="1:11" ht="18" customHeight="1" x14ac:dyDescent="0.15">
      <c r="A17" s="19">
        <v>16</v>
      </c>
      <c r="B17" s="19" t="s">
        <v>45</v>
      </c>
      <c r="C17" s="19" t="s">
        <v>46</v>
      </c>
      <c r="D17" s="19" t="s">
        <v>47</v>
      </c>
      <c r="E17" s="22" t="str">
        <f>LEFT(D17,MIN(FIND({"郡","市","町","村"},D17&amp;"郡市町村")))</f>
        <v>水戸市</v>
      </c>
      <c r="F17" s="22"/>
      <c r="G17" s="19" t="s">
        <v>405</v>
      </c>
      <c r="H17" s="19" t="s">
        <v>512</v>
      </c>
      <c r="I17" s="21"/>
      <c r="J17" s="21"/>
      <c r="K17" s="21" t="str">
        <f>VLOOKUP(E17,割り振り!$C$1:$G$45,5,0)</f>
        <v>第1部</v>
      </c>
    </row>
    <row r="18" spans="1:11" ht="18" customHeight="1" x14ac:dyDescent="0.15">
      <c r="A18" s="19">
        <v>17</v>
      </c>
      <c r="B18" s="19" t="s">
        <v>48</v>
      </c>
      <c r="C18" s="19" t="s">
        <v>49</v>
      </c>
      <c r="D18" s="19" t="s">
        <v>50</v>
      </c>
      <c r="E18" s="22" t="str">
        <f>LEFT(D18,MIN(FIND({"郡","市","町","村"},D18&amp;"郡市町村")))</f>
        <v>水戸市</v>
      </c>
      <c r="F18" s="22"/>
      <c r="G18" s="19" t="s">
        <v>511</v>
      </c>
      <c r="H18" s="19" t="s">
        <v>512</v>
      </c>
      <c r="I18" s="21"/>
      <c r="J18" s="21"/>
      <c r="K18" s="21" t="str">
        <f>VLOOKUP(E18,割り振り!$C$1:$G$45,5,0)</f>
        <v>第1部</v>
      </c>
    </row>
    <row r="19" spans="1:11" ht="18" customHeight="1" x14ac:dyDescent="0.15">
      <c r="A19" s="19">
        <v>18</v>
      </c>
      <c r="B19" s="19" t="s">
        <v>51</v>
      </c>
      <c r="C19" s="19" t="s">
        <v>46</v>
      </c>
      <c r="D19" s="19" t="s">
        <v>52</v>
      </c>
      <c r="E19" s="22" t="str">
        <f>LEFT(D19,MIN(FIND({"郡","市","町","村"},D19&amp;"郡市町村")))</f>
        <v>水戸市</v>
      </c>
      <c r="F19" s="22" t="str">
        <f>LEFT(E19,MIN(FIND({"郡","市","町","村"},E19&amp;"郡市町村")))</f>
        <v>水戸市</v>
      </c>
      <c r="G19" s="19" t="s">
        <v>383</v>
      </c>
      <c r="H19" s="19" t="s">
        <v>428</v>
      </c>
      <c r="I19" s="21" t="s">
        <v>546</v>
      </c>
      <c r="J19" s="21"/>
      <c r="K19" s="21" t="str">
        <f>VLOOKUP(E19,割り振り!$C$1:$G$45,5,0)</f>
        <v>第1部</v>
      </c>
    </row>
    <row r="20" spans="1:11" ht="18" customHeight="1" x14ac:dyDescent="0.15">
      <c r="A20" s="19">
        <v>19</v>
      </c>
      <c r="B20" s="19" t="s">
        <v>53</v>
      </c>
      <c r="C20" s="19" t="s">
        <v>54</v>
      </c>
      <c r="D20" s="19" t="s">
        <v>55</v>
      </c>
      <c r="E20" s="22" t="str">
        <f>LEFT(D20,MIN(FIND({"郡","市","町","村"},D20&amp;"郡市町村")))</f>
        <v>水戸市</v>
      </c>
      <c r="F20" s="22"/>
      <c r="G20" s="19" t="s">
        <v>408</v>
      </c>
      <c r="H20" s="19" t="s">
        <v>512</v>
      </c>
      <c r="I20" s="21"/>
      <c r="J20" s="21"/>
      <c r="K20" s="21" t="str">
        <f>VLOOKUP(E20,割り振り!$C$1:$G$45,5,0)</f>
        <v>第1部</v>
      </c>
    </row>
    <row r="21" spans="1:11" ht="18" customHeight="1" x14ac:dyDescent="0.15">
      <c r="A21" s="19">
        <v>20</v>
      </c>
      <c r="B21" s="19" t="s">
        <v>56</v>
      </c>
      <c r="C21" s="19" t="s">
        <v>57</v>
      </c>
      <c r="D21" s="19" t="s">
        <v>58</v>
      </c>
      <c r="E21" s="22" t="str">
        <f>LEFT(D21,MIN(FIND({"郡","市","町","村"},D21&amp;"郡市町村")))</f>
        <v>那珂市</v>
      </c>
      <c r="F21" s="22" t="str">
        <f>LEFT(E21,MIN(FIND({"郡","市","町","村"},E21&amp;"郡市町村")))</f>
        <v>那珂市</v>
      </c>
      <c r="G21" s="19" t="s">
        <v>456</v>
      </c>
      <c r="H21" s="19" t="s">
        <v>457</v>
      </c>
      <c r="I21" s="21" t="s">
        <v>546</v>
      </c>
      <c r="J21" s="21"/>
      <c r="K21" s="21" t="str">
        <f>VLOOKUP(E21,割り振り!$C$1:$G$45,5,0)</f>
        <v>第1部</v>
      </c>
    </row>
    <row r="22" spans="1:11" ht="18" customHeight="1" x14ac:dyDescent="0.15">
      <c r="A22" s="19">
        <v>21</v>
      </c>
      <c r="B22" s="19" t="s">
        <v>59</v>
      </c>
      <c r="C22" s="19" t="s">
        <v>60</v>
      </c>
      <c r="D22" s="19" t="s">
        <v>61</v>
      </c>
      <c r="E22" s="22" t="str">
        <f>LEFT(D22,MIN(FIND({"郡","市","町","村"},D22&amp;"郡市町村")))</f>
        <v>水戸市</v>
      </c>
      <c r="F22" s="22"/>
      <c r="G22" s="19" t="s">
        <v>423</v>
      </c>
      <c r="H22" s="19" t="s">
        <v>512</v>
      </c>
      <c r="I22" s="21"/>
      <c r="J22" s="21"/>
      <c r="K22" s="21" t="str">
        <f>VLOOKUP(E22,割り振り!$C$1:$G$45,5,0)</f>
        <v>第1部</v>
      </c>
    </row>
    <row r="23" spans="1:11" ht="18" customHeight="1" x14ac:dyDescent="0.15">
      <c r="A23" s="19">
        <v>22</v>
      </c>
      <c r="B23" s="19" t="s">
        <v>62</v>
      </c>
      <c r="C23" s="19" t="s">
        <v>63</v>
      </c>
      <c r="D23" s="19" t="s">
        <v>64</v>
      </c>
      <c r="E23" s="22" t="str">
        <f>LEFT(D23,MIN(FIND({"郡","市","町","村"},D23&amp;"郡市町村")))</f>
        <v>水戸市</v>
      </c>
      <c r="F23" s="22" t="str">
        <f>LEFT(E23,MIN(FIND({"郡","市","町","村"},E23&amp;"郡市町村")))</f>
        <v>水戸市</v>
      </c>
      <c r="G23" s="19" t="s">
        <v>418</v>
      </c>
      <c r="H23" s="19" t="s">
        <v>419</v>
      </c>
      <c r="I23" s="21" t="s">
        <v>546</v>
      </c>
      <c r="J23" s="21"/>
      <c r="K23" s="21" t="str">
        <f>VLOOKUP(E23,割り振り!$C$1:$G$45,5,0)</f>
        <v>第1部</v>
      </c>
    </row>
    <row r="24" spans="1:11" ht="18" customHeight="1" x14ac:dyDescent="0.15">
      <c r="A24" s="19">
        <v>23</v>
      </c>
      <c r="B24" s="19" t="s">
        <v>65</v>
      </c>
      <c r="C24" s="19" t="s">
        <v>66</v>
      </c>
      <c r="D24" s="19" t="s">
        <v>67</v>
      </c>
      <c r="E24" s="22" t="str">
        <f>LEFT(D24,MIN(FIND({"郡","市","町","村"},D24&amp;"郡市町村")))</f>
        <v>水戸市</v>
      </c>
      <c r="F24" s="22" t="str">
        <f>LEFT(E24,MIN(FIND({"郡","市","町","村"},E24&amp;"郡市町村")))</f>
        <v>水戸市</v>
      </c>
      <c r="G24" s="19" t="s">
        <v>385</v>
      </c>
      <c r="H24" s="19" t="s">
        <v>386</v>
      </c>
      <c r="I24" s="21" t="s">
        <v>546</v>
      </c>
      <c r="J24" s="21"/>
      <c r="K24" s="21" t="str">
        <f>VLOOKUP(E24,割り振り!$C$1:$G$45,5,0)</f>
        <v>第1部</v>
      </c>
    </row>
    <row r="25" spans="1:11" ht="18" customHeight="1" x14ac:dyDescent="0.15">
      <c r="A25" s="19">
        <v>24</v>
      </c>
      <c r="B25" s="19" t="s">
        <v>68</v>
      </c>
      <c r="C25" s="19" t="s">
        <v>69</v>
      </c>
      <c r="D25" s="19" t="s">
        <v>70</v>
      </c>
      <c r="E25" s="22" t="s">
        <v>551</v>
      </c>
      <c r="F25" s="22" t="s">
        <v>551</v>
      </c>
      <c r="G25" s="19" t="s">
        <v>474</v>
      </c>
      <c r="H25" s="19" t="s">
        <v>475</v>
      </c>
      <c r="I25" s="21" t="s">
        <v>546</v>
      </c>
      <c r="J25" s="21"/>
      <c r="K25" s="21" t="str">
        <f>VLOOKUP(E25,割り振り!$C$1:$G$45,5,0)</f>
        <v>第1部</v>
      </c>
    </row>
    <row r="26" spans="1:11" ht="18" customHeight="1" x14ac:dyDescent="0.15">
      <c r="A26" s="19">
        <v>25</v>
      </c>
      <c r="B26" s="19" t="s">
        <v>71</v>
      </c>
      <c r="C26" s="19" t="s">
        <v>72</v>
      </c>
      <c r="D26" s="19" t="s">
        <v>73</v>
      </c>
      <c r="E26" s="22" t="str">
        <f>LEFT(D26,MIN(FIND({"郡","市","町","村"},D26&amp;"郡市町村")))</f>
        <v>ひたちなか市</v>
      </c>
      <c r="F26" s="22" t="str">
        <f>LEFT(E26,MIN(FIND({"郡","市","町","村"},E26&amp;"郡市町村")))</f>
        <v>ひたちなか市</v>
      </c>
      <c r="G26" s="19" t="s">
        <v>387</v>
      </c>
      <c r="H26" s="19" t="s">
        <v>388</v>
      </c>
      <c r="I26" s="21"/>
      <c r="J26" s="21"/>
      <c r="K26" s="21" t="str">
        <f>VLOOKUP(E26,割り振り!$C$1:$G$45,5,0)</f>
        <v>第1部</v>
      </c>
    </row>
    <row r="27" spans="1:11" ht="18" customHeight="1" x14ac:dyDescent="0.15">
      <c r="A27" s="19">
        <v>26</v>
      </c>
      <c r="B27" s="19" t="s">
        <v>74</v>
      </c>
      <c r="C27" s="19" t="s">
        <v>75</v>
      </c>
      <c r="D27" s="19" t="s">
        <v>76</v>
      </c>
      <c r="E27" s="22" t="str">
        <f>LEFT(D27,MIN(FIND({"郡","市","町","村"},D27&amp;"郡市町村")))</f>
        <v>ひたちなか市</v>
      </c>
      <c r="F27" s="22"/>
      <c r="G27" s="19" t="s">
        <v>528</v>
      </c>
      <c r="H27" s="19" t="s">
        <v>529</v>
      </c>
      <c r="I27" s="21"/>
      <c r="J27" s="21"/>
      <c r="K27" s="21" t="str">
        <f>VLOOKUP(E27,割り振り!$C$1:$G$45,5,0)</f>
        <v>第1部</v>
      </c>
    </row>
    <row r="28" spans="1:11" ht="18" customHeight="1" x14ac:dyDescent="0.15">
      <c r="A28" s="19">
        <v>27</v>
      </c>
      <c r="B28" s="19" t="s">
        <v>77</v>
      </c>
      <c r="C28" s="19" t="s">
        <v>78</v>
      </c>
      <c r="D28" s="19" t="s">
        <v>79</v>
      </c>
      <c r="E28" s="22" t="str">
        <f>LEFT(D28,MIN(FIND({"郡","市","町","村"},D28&amp;"郡市町村")))</f>
        <v>ひたちなか市</v>
      </c>
      <c r="F28" s="22" t="str">
        <f>LEFT(E28,MIN(FIND({"郡","市","町","村"},E28&amp;"郡市町村")))</f>
        <v>ひたちなか市</v>
      </c>
      <c r="G28" s="19" t="s">
        <v>465</v>
      </c>
      <c r="H28" s="19" t="s">
        <v>466</v>
      </c>
      <c r="I28" s="21" t="s">
        <v>546</v>
      </c>
      <c r="J28" s="21"/>
      <c r="K28" s="21" t="str">
        <f>VLOOKUP(E28,割り振り!$C$1:$G$45,5,0)</f>
        <v>第1部</v>
      </c>
    </row>
    <row r="29" spans="1:11" ht="18" customHeight="1" x14ac:dyDescent="0.15">
      <c r="A29" s="19">
        <v>28</v>
      </c>
      <c r="B29" s="19" t="s">
        <v>80</v>
      </c>
      <c r="C29" s="19" t="s">
        <v>81</v>
      </c>
      <c r="D29" s="19" t="s">
        <v>82</v>
      </c>
      <c r="E29" s="22" t="str">
        <f>LEFT(D29,MIN(FIND({"郡","市","町","村"},D29&amp;"郡市町村")))</f>
        <v>ひたちなか市</v>
      </c>
      <c r="F29" s="22" t="str">
        <f>LEFT(E29,MIN(FIND({"郡","市","町","村"},E29&amp;"郡市町村")))</f>
        <v>ひたちなか市</v>
      </c>
      <c r="G29" s="19" t="s">
        <v>472</v>
      </c>
      <c r="H29" s="19" t="s">
        <v>473</v>
      </c>
      <c r="I29" s="21" t="s">
        <v>546</v>
      </c>
      <c r="J29" s="21"/>
      <c r="K29" s="21" t="str">
        <f>VLOOKUP(E29,割り振り!$C$1:$G$45,5,0)</f>
        <v>第1部</v>
      </c>
    </row>
    <row r="30" spans="1:11" ht="18" customHeight="1" x14ac:dyDescent="0.15">
      <c r="A30" s="19">
        <v>29</v>
      </c>
      <c r="B30" s="19" t="s">
        <v>83</v>
      </c>
      <c r="C30" s="19" t="s">
        <v>84</v>
      </c>
      <c r="D30" s="19" t="s">
        <v>85</v>
      </c>
      <c r="E30" s="22" t="str">
        <f>LEFT(D30,MIN(FIND({"郡","市","町","村"},D30&amp;"郡市町村")))</f>
        <v>ひたちなか市</v>
      </c>
      <c r="F30" s="22"/>
      <c r="G30" s="19"/>
      <c r="H30" s="19"/>
      <c r="I30" s="21"/>
      <c r="J30" s="21"/>
      <c r="K30" s="21" t="str">
        <f>VLOOKUP(E30,割り振り!$C$1:$G$45,5,0)</f>
        <v>第1部</v>
      </c>
    </row>
    <row r="31" spans="1:11" ht="18" customHeight="1" x14ac:dyDescent="0.15">
      <c r="A31" s="19">
        <v>30</v>
      </c>
      <c r="B31" s="19" t="s">
        <v>86</v>
      </c>
      <c r="C31" s="19" t="s">
        <v>87</v>
      </c>
      <c r="D31" s="19" t="s">
        <v>88</v>
      </c>
      <c r="E31" s="22" t="str">
        <f>LEFT(D31,MIN(FIND({"郡","市","町","村"},D31&amp;"郡市町村")))</f>
        <v>笠間市</v>
      </c>
      <c r="F31" s="22" t="str">
        <f>LEFT(E31,MIN(FIND({"郡","市","町","村"},E31&amp;"郡市町村")))</f>
        <v>笠間市</v>
      </c>
      <c r="G31" s="19" t="s">
        <v>463</v>
      </c>
      <c r="H31" s="19" t="s">
        <v>464</v>
      </c>
      <c r="I31" s="21" t="s">
        <v>546</v>
      </c>
      <c r="J31" s="21"/>
      <c r="K31" s="21" t="str">
        <f>VLOOKUP(E31,割り振り!$C$1:$G$45,5,0)</f>
        <v>第1部</v>
      </c>
    </row>
    <row r="32" spans="1:11" ht="18" customHeight="1" x14ac:dyDescent="0.15">
      <c r="A32" s="19">
        <v>31</v>
      </c>
      <c r="B32" s="19" t="s">
        <v>89</v>
      </c>
      <c r="C32" s="19" t="s">
        <v>90</v>
      </c>
      <c r="D32" s="19" t="s">
        <v>91</v>
      </c>
      <c r="E32" s="22" t="str">
        <f>LEFT(D32,MIN(FIND({"郡","市","町","村"},D32&amp;"郡市町村")))</f>
        <v>笠間市</v>
      </c>
      <c r="F32" s="22" t="str">
        <f>LEFT(E32,MIN(FIND({"郡","市","町","村"},E32&amp;"郡市町村")))</f>
        <v>笠間市</v>
      </c>
      <c r="G32" s="19" t="s">
        <v>460</v>
      </c>
      <c r="H32" s="19" t="s">
        <v>461</v>
      </c>
      <c r="I32" s="21" t="s">
        <v>546</v>
      </c>
      <c r="J32" s="21"/>
      <c r="K32" s="21" t="str">
        <f>VLOOKUP(E32,割り振り!$C$1:$G$45,5,0)</f>
        <v>第1部</v>
      </c>
    </row>
    <row r="33" spans="1:11" ht="18" customHeight="1" x14ac:dyDescent="0.15">
      <c r="A33" s="19">
        <v>32</v>
      </c>
      <c r="B33" s="19" t="s">
        <v>92</v>
      </c>
      <c r="C33" s="19" t="s">
        <v>93</v>
      </c>
      <c r="D33" s="19" t="s">
        <v>94</v>
      </c>
      <c r="E33" s="22" t="s">
        <v>552</v>
      </c>
      <c r="F33" s="22" t="s">
        <v>552</v>
      </c>
      <c r="G33" s="19" t="s">
        <v>383</v>
      </c>
      <c r="H33" s="19" t="s">
        <v>500</v>
      </c>
      <c r="I33" s="21" t="s">
        <v>546</v>
      </c>
      <c r="J33" s="21"/>
      <c r="K33" s="21" t="str">
        <f>VLOOKUP(E33,割り振り!$C$1:$G$45,5,0)</f>
        <v>第1部</v>
      </c>
    </row>
    <row r="34" spans="1:11" ht="18" customHeight="1" x14ac:dyDescent="0.15">
      <c r="A34" s="19">
        <v>33</v>
      </c>
      <c r="B34" s="19" t="s">
        <v>95</v>
      </c>
      <c r="C34" s="19" t="s">
        <v>96</v>
      </c>
      <c r="D34" s="19" t="s">
        <v>97</v>
      </c>
      <c r="E34" s="22" t="s">
        <v>554</v>
      </c>
      <c r="F34" s="22" t="s">
        <v>554</v>
      </c>
      <c r="G34" s="19" t="s">
        <v>412</v>
      </c>
      <c r="H34" s="19" t="s">
        <v>426</v>
      </c>
      <c r="I34" s="21" t="s">
        <v>546</v>
      </c>
      <c r="J34" s="21"/>
      <c r="K34" s="21" t="str">
        <f>VLOOKUP(E34,割り振り!$C$1:$G$45,5,0)</f>
        <v>第1部</v>
      </c>
    </row>
    <row r="35" spans="1:11" ht="18" customHeight="1" x14ac:dyDescent="0.15">
      <c r="A35" s="19">
        <v>34</v>
      </c>
      <c r="B35" s="19" t="s">
        <v>98</v>
      </c>
      <c r="C35" s="19" t="s">
        <v>99</v>
      </c>
      <c r="D35" s="19" t="s">
        <v>100</v>
      </c>
      <c r="E35" s="22" t="s">
        <v>553</v>
      </c>
      <c r="F35" s="22" t="s">
        <v>553</v>
      </c>
      <c r="G35" s="19" t="s">
        <v>508</v>
      </c>
      <c r="H35" s="19" t="s">
        <v>509</v>
      </c>
      <c r="I35" s="21" t="s">
        <v>546</v>
      </c>
      <c r="J35" s="21"/>
      <c r="K35" s="21" t="str">
        <f>VLOOKUP(E35,割り振り!$C$1:$G$45,5,0)</f>
        <v>第1部</v>
      </c>
    </row>
    <row r="36" spans="1:11" ht="18" customHeight="1" x14ac:dyDescent="0.15">
      <c r="A36" s="19">
        <v>35</v>
      </c>
      <c r="B36" s="19" t="s">
        <v>101</v>
      </c>
      <c r="C36" s="19" t="s">
        <v>102</v>
      </c>
      <c r="D36" s="19" t="s">
        <v>103</v>
      </c>
      <c r="E36" s="22" t="str">
        <f>LEFT(D36,MIN(FIND({"郡","市","町","村"},D36&amp;"郡市町村")))</f>
        <v>那珂市</v>
      </c>
      <c r="F36" s="22" t="str">
        <f>LEFT(E36,MIN(FIND({"郡","市","町","村"},E36&amp;"郡市町村")))</f>
        <v>那珂市</v>
      </c>
      <c r="G36" s="19" t="s">
        <v>416</v>
      </c>
      <c r="H36" s="19" t="s">
        <v>417</v>
      </c>
      <c r="I36" s="21" t="s">
        <v>546</v>
      </c>
      <c r="J36" s="21"/>
      <c r="K36" s="21" t="str">
        <f>VLOOKUP(E36,割り振り!$C$1:$G$45,5,0)</f>
        <v>第1部</v>
      </c>
    </row>
    <row r="37" spans="1:11" ht="18" customHeight="1" x14ac:dyDescent="0.15">
      <c r="A37" s="19">
        <v>36</v>
      </c>
      <c r="B37" s="19" t="s">
        <v>104</v>
      </c>
      <c r="C37" s="19" t="s">
        <v>105</v>
      </c>
      <c r="D37" s="19" t="s">
        <v>106</v>
      </c>
      <c r="E37" s="22" t="str">
        <f>LEFT(D37,MIN(FIND({"郡","市","町","村"},D37&amp;"郡市町村")))</f>
        <v>鉾田市</v>
      </c>
      <c r="F37" s="22" t="str">
        <f>LEFT(E37,MIN(FIND({"郡","市","町","村"},E37&amp;"郡市町村")))</f>
        <v>鉾田市</v>
      </c>
      <c r="G37" s="19" t="s">
        <v>414</v>
      </c>
      <c r="H37" s="19" t="s">
        <v>458</v>
      </c>
      <c r="I37" s="21" t="s">
        <v>546</v>
      </c>
      <c r="J37" s="21"/>
      <c r="K37" s="21" t="str">
        <f>VLOOKUP(E37,割り振り!$C$1:$G$45,5,0)</f>
        <v>第2部</v>
      </c>
    </row>
    <row r="38" spans="1:11" ht="18" customHeight="1" x14ac:dyDescent="0.15">
      <c r="A38" s="19">
        <v>37</v>
      </c>
      <c r="B38" s="19" t="s">
        <v>107</v>
      </c>
      <c r="C38" s="19" t="s">
        <v>105</v>
      </c>
      <c r="D38" s="19" t="s">
        <v>108</v>
      </c>
      <c r="E38" s="22" t="str">
        <f>LEFT(D38,MIN(FIND({"郡","市","町","村"},D38&amp;"郡市町村")))</f>
        <v>鉾田市</v>
      </c>
      <c r="F38" s="22" t="str">
        <f>LEFT(E38,MIN(FIND({"郡","市","町","村"},E38&amp;"郡市町村")))</f>
        <v>鉾田市</v>
      </c>
      <c r="G38" s="19" t="s">
        <v>483</v>
      </c>
      <c r="H38" s="19" t="s">
        <v>484</v>
      </c>
      <c r="I38" s="21" t="s">
        <v>546</v>
      </c>
      <c r="J38" s="21"/>
      <c r="K38" s="21" t="str">
        <f>VLOOKUP(E38,割り振り!$C$1:$G$45,5,0)</f>
        <v>第2部</v>
      </c>
    </row>
    <row r="39" spans="1:11" ht="18" customHeight="1" x14ac:dyDescent="0.15">
      <c r="A39" s="19">
        <v>38</v>
      </c>
      <c r="B39" s="19" t="s">
        <v>109</v>
      </c>
      <c r="C39" s="19" t="s">
        <v>110</v>
      </c>
      <c r="D39" s="19" t="s">
        <v>111</v>
      </c>
      <c r="E39" s="22" t="str">
        <f>LEFT(D39,MIN(FIND({"郡","市","町","村"},D39&amp;"郡市町村")))</f>
        <v>行方市</v>
      </c>
      <c r="F39" s="22"/>
      <c r="G39" s="19" t="s">
        <v>531</v>
      </c>
      <c r="H39" s="19" t="s">
        <v>532</v>
      </c>
      <c r="I39" s="21"/>
      <c r="J39" s="21"/>
      <c r="K39" s="21" t="str">
        <f>VLOOKUP(E39,割り振り!$C$1:$G$45,5,0)</f>
        <v>第2部</v>
      </c>
    </row>
    <row r="40" spans="1:11" ht="18" customHeight="1" x14ac:dyDescent="0.15">
      <c r="A40" s="19">
        <v>39</v>
      </c>
      <c r="B40" s="19" t="s">
        <v>112</v>
      </c>
      <c r="C40" s="19" t="s">
        <v>113</v>
      </c>
      <c r="D40" s="19" t="s">
        <v>114</v>
      </c>
      <c r="E40" s="22" t="str">
        <f>LEFT(D40,MIN(FIND({"郡","市","町","村"},D40&amp;"郡市町村")))</f>
        <v>行方市</v>
      </c>
      <c r="F40" s="22" t="str">
        <f>LEFT(E40,MIN(FIND({"郡","市","町","村"},E40&amp;"郡市町村")))</f>
        <v>行方市</v>
      </c>
      <c r="G40" s="19" t="s">
        <v>489</v>
      </c>
      <c r="H40" s="19" t="s">
        <v>490</v>
      </c>
      <c r="I40" s="21" t="s">
        <v>546</v>
      </c>
      <c r="J40" s="21"/>
      <c r="K40" s="21" t="str">
        <f>VLOOKUP(E40,割り振り!$C$1:$G$45,5,0)</f>
        <v>第2部</v>
      </c>
    </row>
    <row r="41" spans="1:11" ht="18" customHeight="1" x14ac:dyDescent="0.15">
      <c r="A41" s="19">
        <v>40</v>
      </c>
      <c r="B41" s="19" t="s">
        <v>115</v>
      </c>
      <c r="C41" s="19" t="s">
        <v>116</v>
      </c>
      <c r="D41" s="19" t="s">
        <v>117</v>
      </c>
      <c r="E41" s="22" t="str">
        <f>LEFT(D41,MIN(FIND({"郡","市","町","村"},D41&amp;"郡市町村")))</f>
        <v>潮来市</v>
      </c>
      <c r="F41" s="22" t="str">
        <f>LEFT(E41,MIN(FIND({"郡","市","町","村"},E41&amp;"郡市町村")))</f>
        <v>潮来市</v>
      </c>
      <c r="G41" s="19" t="s">
        <v>410</v>
      </c>
      <c r="H41" s="19" t="s">
        <v>470</v>
      </c>
      <c r="I41" s="21" t="s">
        <v>546</v>
      </c>
      <c r="J41" s="21"/>
      <c r="K41" s="21" t="str">
        <f>VLOOKUP(E41,割り振り!$C$1:$G$45,5,0)</f>
        <v>第2部</v>
      </c>
    </row>
    <row r="42" spans="1:11" ht="18" customHeight="1" x14ac:dyDescent="0.15">
      <c r="A42" s="19">
        <v>41</v>
      </c>
      <c r="B42" s="19" t="s">
        <v>118</v>
      </c>
      <c r="C42" s="19" t="s">
        <v>119</v>
      </c>
      <c r="D42" s="19" t="s">
        <v>120</v>
      </c>
      <c r="E42" s="22" t="str">
        <f>LEFT(D42,MIN(FIND({"郡","市","町","村"},D42&amp;"郡市町村")))</f>
        <v>鹿嶋市</v>
      </c>
      <c r="F42" s="22" t="str">
        <f>LEFT(E42,MIN(FIND({"郡","市","町","村"},E42&amp;"郡市町村")))</f>
        <v>鹿嶋市</v>
      </c>
      <c r="G42" s="19" t="s">
        <v>410</v>
      </c>
      <c r="H42" s="19" t="s">
        <v>462</v>
      </c>
      <c r="I42" s="21" t="s">
        <v>546</v>
      </c>
      <c r="J42" s="21"/>
      <c r="K42" s="21" t="str">
        <f>VLOOKUP(E42,割り振り!$C$1:$G$45,5,0)</f>
        <v>第2部</v>
      </c>
    </row>
    <row r="43" spans="1:11" ht="18" customHeight="1" x14ac:dyDescent="0.15">
      <c r="A43" s="19">
        <v>42</v>
      </c>
      <c r="B43" s="19" t="s">
        <v>121</v>
      </c>
      <c r="C43" s="19" t="s">
        <v>122</v>
      </c>
      <c r="D43" s="19" t="s">
        <v>123</v>
      </c>
      <c r="E43" s="22" t="str">
        <f>LEFT(D43,MIN(FIND({"郡","市","町","村"},D43&amp;"郡市町村")))</f>
        <v>神栖市</v>
      </c>
      <c r="F43" s="22" t="str">
        <f>LEFT(E43,MIN(FIND({"郡","市","町","村"},E43&amp;"郡市町村")))</f>
        <v>神栖市</v>
      </c>
      <c r="G43" s="19" t="s">
        <v>383</v>
      </c>
      <c r="H43" s="19" t="s">
        <v>445</v>
      </c>
      <c r="I43" s="21" t="s">
        <v>546</v>
      </c>
      <c r="J43" s="21"/>
      <c r="K43" s="21" t="str">
        <f>VLOOKUP(E43,割り振り!$C$1:$G$45,5,0)</f>
        <v>第2部</v>
      </c>
    </row>
    <row r="44" spans="1:11" ht="18" customHeight="1" x14ac:dyDescent="0.15">
      <c r="A44" s="19">
        <v>43</v>
      </c>
      <c r="B44" s="19" t="s">
        <v>124</v>
      </c>
      <c r="C44" s="19" t="s">
        <v>125</v>
      </c>
      <c r="D44" s="19" t="s">
        <v>126</v>
      </c>
      <c r="E44" s="22" t="str">
        <f>LEFT(D44,MIN(FIND({"郡","市","町","村"},D44&amp;"郡市町村")))</f>
        <v>神栖市</v>
      </c>
      <c r="F44" s="22" t="str">
        <f>LEFT(E44,MIN(FIND({"郡","市","町","村"},E44&amp;"郡市町村")))</f>
        <v>神栖市</v>
      </c>
      <c r="G44" s="19" t="s">
        <v>383</v>
      </c>
      <c r="H44" s="19" t="s">
        <v>438</v>
      </c>
      <c r="I44" s="21" t="s">
        <v>546</v>
      </c>
      <c r="J44" s="21"/>
      <c r="K44" s="21" t="str">
        <f>VLOOKUP(E44,割り振り!$C$1:$G$45,5,0)</f>
        <v>第2部</v>
      </c>
    </row>
    <row r="45" spans="1:11" ht="18" customHeight="1" x14ac:dyDescent="0.15">
      <c r="A45" s="19">
        <v>44</v>
      </c>
      <c r="B45" s="19" t="s">
        <v>127</v>
      </c>
      <c r="C45" s="19" t="s">
        <v>128</v>
      </c>
      <c r="D45" s="19" t="s">
        <v>129</v>
      </c>
      <c r="E45" s="22" t="str">
        <f>LEFT(D45,MIN(FIND({"郡","市","町","村"},D45&amp;"郡市町村")))</f>
        <v>神栖市</v>
      </c>
      <c r="F45" s="22" t="str">
        <f>LEFT(E45,MIN(FIND({"郡","市","町","村"},E45&amp;"郡市町村")))</f>
        <v>神栖市</v>
      </c>
      <c r="G45" s="19" t="s">
        <v>450</v>
      </c>
      <c r="H45" s="19" t="s">
        <v>451</v>
      </c>
      <c r="I45" s="21" t="s">
        <v>546</v>
      </c>
      <c r="J45" s="21"/>
      <c r="K45" s="21" t="str">
        <f>VLOOKUP(E45,割り振り!$C$1:$G$45,5,0)</f>
        <v>第2部</v>
      </c>
    </row>
    <row r="46" spans="1:11" ht="18" customHeight="1" x14ac:dyDescent="0.15">
      <c r="A46" s="19">
        <v>45</v>
      </c>
      <c r="B46" s="19" t="s">
        <v>130</v>
      </c>
      <c r="C46" s="19" t="s">
        <v>131</v>
      </c>
      <c r="D46" s="19" t="s">
        <v>132</v>
      </c>
      <c r="E46" s="22" t="str">
        <f>LEFT(D46,MIN(FIND({"郡","市","町","村"},D46&amp;"郡市町村")))</f>
        <v>土浦市</v>
      </c>
      <c r="F46" s="22"/>
      <c r="G46" s="19" t="s">
        <v>408</v>
      </c>
      <c r="H46" s="19" t="s">
        <v>512</v>
      </c>
      <c r="I46" s="21"/>
      <c r="J46" s="21"/>
      <c r="K46" s="21" t="str">
        <f>VLOOKUP(E46,割り振り!$C$1:$G$45,5,0)</f>
        <v>第1部</v>
      </c>
    </row>
    <row r="47" spans="1:11" ht="18" customHeight="1" x14ac:dyDescent="0.15">
      <c r="A47" s="19">
        <v>46</v>
      </c>
      <c r="B47" s="19" t="s">
        <v>133</v>
      </c>
      <c r="C47" s="19" t="s">
        <v>134</v>
      </c>
      <c r="D47" s="19" t="s">
        <v>135</v>
      </c>
      <c r="E47" s="22" t="str">
        <f>LEFT(D47,MIN(FIND({"郡","市","町","村"},D47&amp;"郡市町村")))</f>
        <v>土浦市</v>
      </c>
      <c r="F47" s="22" t="str">
        <f>LEFT(E47,MIN(FIND({"郡","市","町","村"},E47&amp;"郡市町村")))</f>
        <v>土浦市</v>
      </c>
      <c r="G47" s="19" t="s">
        <v>383</v>
      </c>
      <c r="H47" s="19" t="s">
        <v>433</v>
      </c>
      <c r="I47" s="21" t="s">
        <v>546</v>
      </c>
      <c r="J47" s="21"/>
      <c r="K47" s="21" t="str">
        <f>VLOOKUP(E47,割り振り!$C$1:$G$45,5,0)</f>
        <v>第1部</v>
      </c>
    </row>
    <row r="48" spans="1:11" ht="18" customHeight="1" x14ac:dyDescent="0.15">
      <c r="A48" s="19">
        <v>47</v>
      </c>
      <c r="B48" s="19" t="s">
        <v>136</v>
      </c>
      <c r="C48" s="19" t="s">
        <v>137</v>
      </c>
      <c r="D48" s="19" t="s">
        <v>138</v>
      </c>
      <c r="E48" s="22" t="str">
        <f>LEFT(D48,MIN(FIND({"郡","市","町","村"},D48&amp;"郡市町村")))</f>
        <v>土浦市</v>
      </c>
      <c r="F48" s="22" t="str">
        <f>LEFT(E48,MIN(FIND({"郡","市","町","村"},E48&amp;"郡市町村")))</f>
        <v>土浦市</v>
      </c>
      <c r="G48" s="19" t="s">
        <v>410</v>
      </c>
      <c r="H48" s="19" t="s">
        <v>411</v>
      </c>
      <c r="I48" s="21" t="s">
        <v>546</v>
      </c>
      <c r="J48" s="21"/>
      <c r="K48" s="21" t="str">
        <f>VLOOKUP(E48,割り振り!$C$1:$G$45,5,0)</f>
        <v>第1部</v>
      </c>
    </row>
    <row r="49" spans="1:11" ht="18" customHeight="1" x14ac:dyDescent="0.15">
      <c r="A49" s="19">
        <v>48</v>
      </c>
      <c r="B49" s="19" t="s">
        <v>139</v>
      </c>
      <c r="C49" s="19" t="s">
        <v>131</v>
      </c>
      <c r="D49" s="19" t="s">
        <v>140</v>
      </c>
      <c r="E49" s="22" t="str">
        <f>LEFT(D49,MIN(FIND({"郡","市","町","村"},D49&amp;"郡市町村")))</f>
        <v>土浦市</v>
      </c>
      <c r="F49" s="22" t="str">
        <f>LEFT(E49,MIN(FIND({"郡","市","町","村"},E49&amp;"郡市町村")))</f>
        <v>土浦市</v>
      </c>
      <c r="G49" s="19" t="s">
        <v>383</v>
      </c>
      <c r="H49" s="19" t="s">
        <v>392</v>
      </c>
      <c r="I49" s="21" t="s">
        <v>546</v>
      </c>
      <c r="J49" s="21"/>
      <c r="K49" s="21" t="str">
        <f>VLOOKUP(E49,割り振り!$C$1:$G$45,5,0)</f>
        <v>第1部</v>
      </c>
    </row>
    <row r="50" spans="1:11" ht="18" customHeight="1" x14ac:dyDescent="0.15">
      <c r="A50" s="19">
        <v>49</v>
      </c>
      <c r="B50" s="19" t="s">
        <v>141</v>
      </c>
      <c r="C50" s="19" t="s">
        <v>142</v>
      </c>
      <c r="D50" s="19" t="s">
        <v>143</v>
      </c>
      <c r="E50" s="22" t="str">
        <f>LEFT(D50,MIN(FIND({"郡","市","町","村"},D50&amp;"郡市町村")))</f>
        <v>土浦市</v>
      </c>
      <c r="F50" s="22" t="str">
        <f>LEFT(E50,MIN(FIND({"郡","市","町","村"},E50&amp;"郡市町村")))</f>
        <v>土浦市</v>
      </c>
      <c r="G50" s="19" t="s">
        <v>435</v>
      </c>
      <c r="H50" s="19" t="s">
        <v>459</v>
      </c>
      <c r="I50" s="21" t="s">
        <v>546</v>
      </c>
      <c r="J50" s="21"/>
      <c r="K50" s="21" t="str">
        <f>VLOOKUP(E50,割り振り!$C$1:$G$45,5,0)</f>
        <v>第1部</v>
      </c>
    </row>
    <row r="51" spans="1:11" ht="18" customHeight="1" x14ac:dyDescent="0.15">
      <c r="A51" s="19">
        <v>50</v>
      </c>
      <c r="B51" s="19" t="s">
        <v>144</v>
      </c>
      <c r="C51" s="19" t="s">
        <v>145</v>
      </c>
      <c r="D51" s="19" t="s">
        <v>146</v>
      </c>
      <c r="E51" s="22" t="str">
        <f>LEFT(D51,MIN(FIND({"郡","市","町","村"},D51&amp;"郡市町村")))</f>
        <v>石岡市</v>
      </c>
      <c r="F51" s="22" t="str">
        <f>LEFT(E51,MIN(FIND({"郡","市","町","村"},E51&amp;"郡市町村")))</f>
        <v>石岡市</v>
      </c>
      <c r="G51" s="19" t="s">
        <v>483</v>
      </c>
      <c r="H51" s="19" t="s">
        <v>502</v>
      </c>
      <c r="I51" s="21" t="s">
        <v>546</v>
      </c>
      <c r="J51" s="21"/>
      <c r="K51" s="21" t="str">
        <f>VLOOKUP(E51,割り振り!$C$1:$G$45,5,0)</f>
        <v>第1部</v>
      </c>
    </row>
    <row r="52" spans="1:11" ht="18" customHeight="1" x14ac:dyDescent="0.15">
      <c r="A52" s="19">
        <v>51</v>
      </c>
      <c r="B52" s="19" t="s">
        <v>147</v>
      </c>
      <c r="C52" s="19" t="s">
        <v>148</v>
      </c>
      <c r="D52" s="19" t="s">
        <v>149</v>
      </c>
      <c r="E52" s="22" t="str">
        <f>LEFT(D52,MIN(FIND({"郡","市","町","村"},D52&amp;"郡市町村")))</f>
        <v>石岡市</v>
      </c>
      <c r="F52" s="22" t="str">
        <f>LEFT(E52,MIN(FIND({"郡","市","町","村"},E52&amp;"郡市町村")))</f>
        <v>石岡市</v>
      </c>
      <c r="G52" s="19" t="s">
        <v>431</v>
      </c>
      <c r="H52" s="19" t="s">
        <v>432</v>
      </c>
      <c r="I52" s="21" t="s">
        <v>546</v>
      </c>
      <c r="J52" s="21"/>
      <c r="K52" s="21" t="str">
        <f>VLOOKUP(E52,割り振り!$C$1:$G$45,5,0)</f>
        <v>第1部</v>
      </c>
    </row>
    <row r="53" spans="1:11" ht="18" customHeight="1" x14ac:dyDescent="0.15">
      <c r="A53" s="19">
        <v>52</v>
      </c>
      <c r="B53" s="19" t="s">
        <v>150</v>
      </c>
      <c r="C53" s="19" t="s">
        <v>151</v>
      </c>
      <c r="D53" s="19" t="s">
        <v>152</v>
      </c>
      <c r="E53" s="22" t="str">
        <f>LEFT(D53,MIN(FIND({"郡","市","町","村"},D53&amp;"郡市町村")))</f>
        <v>石岡市</v>
      </c>
      <c r="F53" s="22" t="str">
        <f>LEFT(E53,MIN(FIND({"郡","市","町","村"},E53&amp;"郡市町村")))</f>
        <v>石岡市</v>
      </c>
      <c r="G53" s="19" t="s">
        <v>420</v>
      </c>
      <c r="H53" s="19" t="s">
        <v>442</v>
      </c>
      <c r="I53" s="21" t="s">
        <v>546</v>
      </c>
      <c r="J53" s="21"/>
      <c r="K53" s="21" t="str">
        <f>VLOOKUP(E53,割り振り!$C$1:$G$45,5,0)</f>
        <v>第1部</v>
      </c>
    </row>
    <row r="54" spans="1:11" ht="18" customHeight="1" x14ac:dyDescent="0.15">
      <c r="A54" s="19">
        <v>53</v>
      </c>
      <c r="B54" s="19" t="s">
        <v>153</v>
      </c>
      <c r="C54" s="19" t="s">
        <v>154</v>
      </c>
      <c r="D54" s="19" t="s">
        <v>155</v>
      </c>
      <c r="E54" s="22" t="str">
        <f>LEFT(D54,MIN(FIND({"郡","市","町","村"},D54&amp;"郡市町村")))</f>
        <v>小美玉市</v>
      </c>
      <c r="F54" s="22" t="str">
        <f>LEFT(E54,MIN(FIND({"郡","市","町","村"},E54&amp;"郡市町村")))</f>
        <v>小美玉市</v>
      </c>
      <c r="G54" s="19" t="s">
        <v>410</v>
      </c>
      <c r="H54" s="19" t="s">
        <v>494</v>
      </c>
      <c r="I54" s="21" t="s">
        <v>546</v>
      </c>
      <c r="J54" s="21"/>
      <c r="K54" s="21" t="str">
        <f>VLOOKUP(E54,割り振り!$C$1:$G$45,5,0)</f>
        <v>第1部</v>
      </c>
    </row>
    <row r="55" spans="1:11" ht="18" customHeight="1" x14ac:dyDescent="0.15">
      <c r="A55" s="19">
        <v>54</v>
      </c>
      <c r="B55" s="19" t="s">
        <v>156</v>
      </c>
      <c r="C55" s="19" t="s">
        <v>157</v>
      </c>
      <c r="D55" s="19" t="s">
        <v>158</v>
      </c>
      <c r="E55" s="22" t="s">
        <v>572</v>
      </c>
      <c r="F55" s="22" t="s">
        <v>572</v>
      </c>
      <c r="G55" s="19" t="s">
        <v>387</v>
      </c>
      <c r="H55" s="19" t="s">
        <v>389</v>
      </c>
      <c r="I55" s="21" t="s">
        <v>546</v>
      </c>
      <c r="J55" s="21"/>
      <c r="K55" s="21" t="str">
        <f>VLOOKUP(E55,割り振り!$C$1:$G$45,5,0)</f>
        <v>第2部</v>
      </c>
    </row>
    <row r="56" spans="1:11" ht="18" customHeight="1" x14ac:dyDescent="0.15">
      <c r="A56" s="19">
        <v>55</v>
      </c>
      <c r="B56" s="19" t="s">
        <v>159</v>
      </c>
      <c r="C56" s="19" t="s">
        <v>160</v>
      </c>
      <c r="D56" s="19" t="s">
        <v>161</v>
      </c>
      <c r="E56" s="22" t="s">
        <v>572</v>
      </c>
      <c r="F56" s="22" t="s">
        <v>572</v>
      </c>
      <c r="G56" s="19" t="s">
        <v>390</v>
      </c>
      <c r="H56" s="19" t="s">
        <v>391</v>
      </c>
      <c r="I56" s="21" t="s">
        <v>546</v>
      </c>
      <c r="J56" s="21"/>
      <c r="K56" s="21" t="str">
        <f>VLOOKUP(E56,割り振り!$C$1:$G$45,5,0)</f>
        <v>第2部</v>
      </c>
    </row>
    <row r="57" spans="1:11" ht="18" customHeight="1" x14ac:dyDescent="0.15">
      <c r="A57" s="19">
        <v>56</v>
      </c>
      <c r="B57" s="19" t="s">
        <v>162</v>
      </c>
      <c r="C57" s="19" t="s">
        <v>163</v>
      </c>
      <c r="D57" s="19" t="s">
        <v>164</v>
      </c>
      <c r="E57" s="22" t="s">
        <v>572</v>
      </c>
      <c r="F57" s="22"/>
      <c r="G57" s="19" t="s">
        <v>404</v>
      </c>
      <c r="H57" s="19" t="s">
        <v>512</v>
      </c>
      <c r="I57" s="21"/>
      <c r="J57" s="21"/>
      <c r="K57" s="21" t="str">
        <f>VLOOKUP(E57,割り振り!$C$1:$G$45,5,0)</f>
        <v>第2部</v>
      </c>
    </row>
    <row r="58" spans="1:11" ht="18" customHeight="1" x14ac:dyDescent="0.15">
      <c r="A58" s="19">
        <v>57</v>
      </c>
      <c r="B58" s="19" t="s">
        <v>165</v>
      </c>
      <c r="C58" s="19" t="s">
        <v>166</v>
      </c>
      <c r="D58" s="19" t="s">
        <v>167</v>
      </c>
      <c r="E58" s="22" t="str">
        <f>LEFT(D58,MIN(FIND({"郡","市","町","村"},D58&amp;"郡市町村")))</f>
        <v>稲敷市</v>
      </c>
      <c r="F58" s="22" t="str">
        <f>LEFT(E58,MIN(FIND({"郡","市","町","村"},E58&amp;"郡市町村")))</f>
        <v>稲敷市</v>
      </c>
      <c r="G58" s="19" t="s">
        <v>383</v>
      </c>
      <c r="H58" s="19" t="s">
        <v>449</v>
      </c>
      <c r="I58" s="21" t="s">
        <v>546</v>
      </c>
      <c r="J58" s="21"/>
      <c r="K58" s="21" t="str">
        <f>VLOOKUP(E58,割り振り!$C$1:$G$45,5,0)</f>
        <v>第2部</v>
      </c>
    </row>
    <row r="59" spans="1:11" ht="18" customHeight="1" x14ac:dyDescent="0.15">
      <c r="A59" s="19">
        <v>58</v>
      </c>
      <c r="B59" s="19" t="s">
        <v>168</v>
      </c>
      <c r="C59" s="19" t="s">
        <v>169</v>
      </c>
      <c r="D59" s="19" t="s">
        <v>170</v>
      </c>
      <c r="E59" s="22" t="str">
        <f>LEFT(D59,MIN(FIND({"郡","市","町","村"},D59&amp;"郡市町村")))</f>
        <v>取手市</v>
      </c>
      <c r="F59" s="22" t="str">
        <f>LEFT(E59,MIN(FIND({"郡","市","町","村"},E59&amp;"郡市町村")))</f>
        <v>取手市</v>
      </c>
      <c r="G59" s="19" t="s">
        <v>424</v>
      </c>
      <c r="H59" s="19" t="s">
        <v>425</v>
      </c>
      <c r="I59" s="21" t="s">
        <v>546</v>
      </c>
      <c r="J59" s="21"/>
      <c r="K59" s="21" t="str">
        <f>VLOOKUP(E59,割り振り!$C$1:$G$45,5,0)</f>
        <v>第2部</v>
      </c>
    </row>
    <row r="60" spans="1:11" ht="18" customHeight="1" x14ac:dyDescent="0.15">
      <c r="A60" s="19">
        <v>59</v>
      </c>
      <c r="B60" s="19" t="s">
        <v>171</v>
      </c>
      <c r="C60" s="19" t="s">
        <v>172</v>
      </c>
      <c r="D60" s="19" t="s">
        <v>173</v>
      </c>
      <c r="E60" s="22" t="str">
        <f>LEFT(D60,MIN(FIND({"郡","市","町","村"},D60&amp;"郡市町村")))</f>
        <v>取手市</v>
      </c>
      <c r="F60" s="22"/>
      <c r="G60" s="19" t="s">
        <v>381</v>
      </c>
      <c r="H60" s="19" t="s">
        <v>512</v>
      </c>
      <c r="I60" s="21"/>
      <c r="J60" s="21"/>
      <c r="K60" s="21" t="str">
        <f>VLOOKUP(E60,割り振り!$C$1:$G$45,5,0)</f>
        <v>第2部</v>
      </c>
    </row>
    <row r="61" spans="1:11" ht="18" customHeight="1" x14ac:dyDescent="0.15">
      <c r="A61" s="19">
        <v>60</v>
      </c>
      <c r="B61" s="19" t="s">
        <v>174</v>
      </c>
      <c r="C61" s="19" t="s">
        <v>175</v>
      </c>
      <c r="D61" s="19" t="s">
        <v>176</v>
      </c>
      <c r="E61" s="22" t="str">
        <f>LEFT(D61,MIN(FIND({"郡","市","町","村"},D61&amp;"郡市町村")))</f>
        <v>取手市</v>
      </c>
      <c r="F61" s="22"/>
      <c r="G61" s="19" t="s">
        <v>495</v>
      </c>
      <c r="H61" s="19" t="s">
        <v>512</v>
      </c>
      <c r="I61" s="21"/>
      <c r="J61" s="21"/>
      <c r="K61" s="21" t="str">
        <f>VLOOKUP(E61,割り振り!$C$1:$G$45,5,0)</f>
        <v>第2部</v>
      </c>
    </row>
    <row r="62" spans="1:11" ht="18" customHeight="1" x14ac:dyDescent="0.15">
      <c r="A62" s="19">
        <v>61</v>
      </c>
      <c r="B62" s="19" t="s">
        <v>177</v>
      </c>
      <c r="C62" s="19" t="s">
        <v>178</v>
      </c>
      <c r="D62" s="19" t="s">
        <v>179</v>
      </c>
      <c r="E62" s="22" t="str">
        <f>LEFT(D62,MIN(FIND({"郡","市","町","村"},D62&amp;"郡市町村")))</f>
        <v>取手市</v>
      </c>
      <c r="F62" s="22" t="str">
        <f>LEFT(E62,MIN(FIND({"郡","市","町","村"},E62&amp;"郡市町村")))</f>
        <v>取手市</v>
      </c>
      <c r="G62" s="19" t="s">
        <v>383</v>
      </c>
      <c r="H62" s="19" t="s">
        <v>523</v>
      </c>
      <c r="I62" s="21" t="s">
        <v>546</v>
      </c>
      <c r="J62" s="21"/>
      <c r="K62" s="21" t="str">
        <f>VLOOKUP(E62,割り振り!$C$1:$G$45,5,0)</f>
        <v>第2部</v>
      </c>
    </row>
    <row r="63" spans="1:11" ht="18" customHeight="1" x14ac:dyDescent="0.15">
      <c r="A63" s="19">
        <v>62</v>
      </c>
      <c r="B63" s="19" t="s">
        <v>180</v>
      </c>
      <c r="C63" s="19" t="s">
        <v>181</v>
      </c>
      <c r="D63" s="19" t="s">
        <v>182</v>
      </c>
      <c r="E63" s="22" t="str">
        <f>LEFT(D63,MIN(FIND({"郡","市","町","村"},D63&amp;"郡市町村")))</f>
        <v>取手市</v>
      </c>
      <c r="F63" s="22" t="str">
        <f>LEFT(E63,MIN(FIND({"郡","市","町","村"},E63&amp;"郡市町村")))</f>
        <v>取手市</v>
      </c>
      <c r="G63" s="19" t="s">
        <v>412</v>
      </c>
      <c r="H63" s="19" t="s">
        <v>413</v>
      </c>
      <c r="I63" s="21" t="s">
        <v>546</v>
      </c>
      <c r="J63" s="21"/>
      <c r="K63" s="21" t="str">
        <f>VLOOKUP(E63,割り振り!$C$1:$G$45,5,0)</f>
        <v>第2部</v>
      </c>
    </row>
    <row r="64" spans="1:11" ht="18" customHeight="1" x14ac:dyDescent="0.15">
      <c r="A64" s="19">
        <v>63</v>
      </c>
      <c r="B64" s="19" t="s">
        <v>183</v>
      </c>
      <c r="C64" s="19" t="s">
        <v>184</v>
      </c>
      <c r="D64" s="19" t="s">
        <v>185</v>
      </c>
      <c r="E64" s="22" t="str">
        <f>LEFT(D64,MIN(FIND({"郡","市","町","村"},D64&amp;"郡市町村")))</f>
        <v>牛久市</v>
      </c>
      <c r="F64" s="22" t="str">
        <f>LEFT(E64,MIN(FIND({"郡","市","町","村"},E64&amp;"郡市町村")))</f>
        <v>牛久市</v>
      </c>
      <c r="G64" s="19" t="s">
        <v>467</v>
      </c>
      <c r="H64" s="19" t="s">
        <v>485</v>
      </c>
      <c r="I64" s="21" t="s">
        <v>546</v>
      </c>
      <c r="J64" s="21"/>
      <c r="K64" s="21" t="str">
        <f>VLOOKUP(E64,割り振り!$C$1:$G$45,5,0)</f>
        <v>第2部</v>
      </c>
    </row>
    <row r="65" spans="1:11" ht="18" customHeight="1" x14ac:dyDescent="0.15">
      <c r="A65" s="19">
        <v>64</v>
      </c>
      <c r="B65" s="19" t="s">
        <v>186</v>
      </c>
      <c r="C65" s="19" t="s">
        <v>187</v>
      </c>
      <c r="D65" s="19" t="s">
        <v>188</v>
      </c>
      <c r="E65" s="22" t="str">
        <f>LEFT(D65,MIN(FIND({"郡","市","町","村"},D65&amp;"郡市町村")))</f>
        <v>牛久市</v>
      </c>
      <c r="F65" s="22" t="str">
        <f>LEFT(E65,MIN(FIND({"郡","市","町","村"},E65&amp;"郡市町村")))</f>
        <v>牛久市</v>
      </c>
      <c r="G65" s="19" t="s">
        <v>486</v>
      </c>
      <c r="H65" s="19" t="s">
        <v>487</v>
      </c>
      <c r="I65" s="21" t="s">
        <v>546</v>
      </c>
      <c r="J65" s="21"/>
      <c r="K65" s="21" t="str">
        <f>VLOOKUP(E65,割り振り!$C$1:$G$45,5,0)</f>
        <v>第2部</v>
      </c>
    </row>
    <row r="66" spans="1:11" ht="18" customHeight="1" x14ac:dyDescent="0.15">
      <c r="A66" s="19">
        <v>65</v>
      </c>
      <c r="B66" s="19" t="s">
        <v>189</v>
      </c>
      <c r="C66" s="19" t="s">
        <v>190</v>
      </c>
      <c r="D66" s="19" t="s">
        <v>191</v>
      </c>
      <c r="E66" s="22" t="str">
        <f>LEFT(D66,MIN(FIND({"郡","市","町","村"},D66&amp;"郡市町村")))</f>
        <v>つくば市</v>
      </c>
      <c r="F66" s="22" t="str">
        <f>LEFT(E66,MIN(FIND({"郡","市","町","村"},E66&amp;"郡市町村")))</f>
        <v>つくば市</v>
      </c>
      <c r="G66" s="19" t="s">
        <v>420</v>
      </c>
      <c r="H66" s="19" t="s">
        <v>453</v>
      </c>
      <c r="I66" s="21" t="s">
        <v>546</v>
      </c>
      <c r="J66" s="21"/>
      <c r="K66" s="21" t="str">
        <f>VLOOKUP(E66,割り振り!$C$1:$G$45,5,0)</f>
        <v>第1部</v>
      </c>
    </row>
    <row r="67" spans="1:11" ht="18" customHeight="1" x14ac:dyDescent="0.15">
      <c r="A67" s="19">
        <v>66</v>
      </c>
      <c r="B67" s="19" t="s">
        <v>192</v>
      </c>
      <c r="C67" s="19" t="s">
        <v>193</v>
      </c>
      <c r="D67" s="19" t="s">
        <v>194</v>
      </c>
      <c r="E67" s="22" t="str">
        <f>LEFT(D67,MIN(FIND({"郡","市","町","村"},D67&amp;"郡市町村")))</f>
        <v>つくば市</v>
      </c>
      <c r="F67" s="22" t="str">
        <f>LEFT(E67,MIN(FIND({"郡","市","町","村"},E67&amp;"郡市町村")))</f>
        <v>つくば市</v>
      </c>
      <c r="G67" s="19" t="s">
        <v>418</v>
      </c>
      <c r="H67" s="19" t="s">
        <v>443</v>
      </c>
      <c r="I67" s="21" t="s">
        <v>546</v>
      </c>
      <c r="J67" s="21"/>
      <c r="K67" s="21" t="str">
        <f>VLOOKUP(E67,割り振り!$C$1:$G$45,5,0)</f>
        <v>第1部</v>
      </c>
    </row>
    <row r="68" spans="1:11" ht="18" customHeight="1" x14ac:dyDescent="0.15">
      <c r="A68" s="19">
        <v>67</v>
      </c>
      <c r="B68" s="19" t="s">
        <v>195</v>
      </c>
      <c r="C68" s="19" t="s">
        <v>196</v>
      </c>
      <c r="D68" s="19" t="s">
        <v>197</v>
      </c>
      <c r="E68" s="22" t="str">
        <f>LEFT(D68,MIN(FIND({"郡","市","町","村"},D68&amp;"郡市町村")))</f>
        <v>つくば市</v>
      </c>
      <c r="F68" s="22" t="str">
        <f>LEFT(E68,MIN(FIND({"郡","市","町","村"},E68&amp;"郡市町村")))</f>
        <v>つくば市</v>
      </c>
      <c r="G68" s="19" t="s">
        <v>383</v>
      </c>
      <c r="H68" s="19" t="s">
        <v>517</v>
      </c>
      <c r="I68" s="21" t="s">
        <v>546</v>
      </c>
      <c r="J68" s="21"/>
      <c r="K68" s="21" t="str">
        <f>VLOOKUP(E68,割り振り!$C$1:$G$45,5,0)</f>
        <v>第1部</v>
      </c>
    </row>
    <row r="69" spans="1:11" ht="18" customHeight="1" x14ac:dyDescent="0.15">
      <c r="A69" s="19">
        <v>68</v>
      </c>
      <c r="B69" s="19" t="s">
        <v>198</v>
      </c>
      <c r="C69" s="19" t="s">
        <v>199</v>
      </c>
      <c r="D69" s="19" t="s">
        <v>200</v>
      </c>
      <c r="E69" s="22" t="str">
        <f>LEFT(D69,MIN(FIND({"郡","市","町","村"},D69&amp;"郡市町村")))</f>
        <v>桜川市</v>
      </c>
      <c r="F69" s="22" t="str">
        <f>LEFT(E69,MIN(FIND({"郡","市","町","村"},E69&amp;"郡市町村")))</f>
        <v>桜川市</v>
      </c>
      <c r="G69" s="19" t="s">
        <v>399</v>
      </c>
      <c r="H69" s="19" t="s">
        <v>400</v>
      </c>
      <c r="I69" s="21" t="s">
        <v>546</v>
      </c>
      <c r="J69" s="21"/>
      <c r="K69" s="21" t="str">
        <f>VLOOKUP(E69,割り振り!$C$1:$G$45,5,0)</f>
        <v>第2部</v>
      </c>
    </row>
    <row r="70" spans="1:11" ht="18" customHeight="1" x14ac:dyDescent="0.15">
      <c r="A70" s="19">
        <v>69</v>
      </c>
      <c r="B70" s="19" t="s">
        <v>201</v>
      </c>
      <c r="C70" s="19" t="s">
        <v>202</v>
      </c>
      <c r="D70" s="19" t="s">
        <v>203</v>
      </c>
      <c r="E70" s="22" t="str">
        <f>LEFT(D70,MIN(FIND({"郡","市","町","村"},D70&amp;"郡市町村")))</f>
        <v>桜川市</v>
      </c>
      <c r="F70" s="22" t="str">
        <f>LEFT(E70,MIN(FIND({"郡","市","町","村"},E70&amp;"郡市町村")))</f>
        <v>桜川市</v>
      </c>
      <c r="G70" s="19" t="s">
        <v>535</v>
      </c>
      <c r="H70" s="19" t="s">
        <v>536</v>
      </c>
      <c r="I70" s="21" t="s">
        <v>546</v>
      </c>
      <c r="J70" s="21"/>
      <c r="K70" s="21" t="str">
        <f>VLOOKUP(E70,割り振り!$C$1:$G$45,5,0)</f>
        <v>第2部</v>
      </c>
    </row>
    <row r="71" spans="1:11" ht="18" customHeight="1" x14ac:dyDescent="0.15">
      <c r="A71" s="19">
        <v>70</v>
      </c>
      <c r="B71" s="19" t="s">
        <v>204</v>
      </c>
      <c r="C71" s="19" t="s">
        <v>205</v>
      </c>
      <c r="D71" s="19" t="s">
        <v>206</v>
      </c>
      <c r="E71" s="22" t="str">
        <f>LEFT(D71,MIN(FIND({"郡","市","町","村"},D71&amp;"郡市町村")))</f>
        <v>筑西市</v>
      </c>
      <c r="F71" s="22" t="str">
        <f>LEFT(E71,MIN(FIND({"郡","市","町","村"},E71&amp;"郡市町村")))</f>
        <v>筑西市</v>
      </c>
      <c r="G71" s="19" t="s">
        <v>383</v>
      </c>
      <c r="H71" s="19" t="s">
        <v>434</v>
      </c>
      <c r="I71" s="21" t="s">
        <v>546</v>
      </c>
      <c r="J71" s="21"/>
      <c r="K71" s="21" t="str">
        <f>VLOOKUP(E71,割り振り!$C$1:$G$45,5,0)</f>
        <v>第2部</v>
      </c>
    </row>
    <row r="72" spans="1:11" ht="18" customHeight="1" x14ac:dyDescent="0.15">
      <c r="A72" s="19">
        <v>71</v>
      </c>
      <c r="B72" s="19" t="s">
        <v>207</v>
      </c>
      <c r="C72" s="19" t="s">
        <v>208</v>
      </c>
      <c r="D72" s="19" t="s">
        <v>209</v>
      </c>
      <c r="E72" s="22" t="str">
        <f>LEFT(D72,MIN(FIND({"郡","市","町","村"},D72&amp;"郡市町村")))</f>
        <v>筑西市</v>
      </c>
      <c r="F72" s="22" t="str">
        <f>LEFT(E72,MIN(FIND({"郡","市","町","村"},E72&amp;"郡市町村")))</f>
        <v>筑西市</v>
      </c>
      <c r="G72" s="19" t="s">
        <v>383</v>
      </c>
      <c r="H72" s="19" t="s">
        <v>530</v>
      </c>
      <c r="I72" s="21" t="s">
        <v>546</v>
      </c>
      <c r="J72" s="21"/>
      <c r="K72" s="21" t="str">
        <f>VLOOKUP(E72,割り振り!$C$1:$G$45,5,0)</f>
        <v>第2部</v>
      </c>
    </row>
    <row r="73" spans="1:11" ht="18" customHeight="1" x14ac:dyDescent="0.15">
      <c r="A73" s="19">
        <v>72</v>
      </c>
      <c r="B73" s="19" t="s">
        <v>210</v>
      </c>
      <c r="C73" s="19" t="s">
        <v>211</v>
      </c>
      <c r="D73" s="19" t="s">
        <v>212</v>
      </c>
      <c r="E73" s="22" t="str">
        <f>LEFT(D73,MIN(FIND({"郡","市","町","村"},D73&amp;"郡市町村")))</f>
        <v>筑西市</v>
      </c>
      <c r="F73" s="22"/>
      <c r="G73" s="19" t="s">
        <v>408</v>
      </c>
      <c r="H73" s="19" t="s">
        <v>512</v>
      </c>
      <c r="I73" s="21"/>
      <c r="J73" s="21"/>
      <c r="K73" s="21" t="str">
        <f>VLOOKUP(E73,割り振り!$C$1:$G$45,5,0)</f>
        <v>第2部</v>
      </c>
    </row>
    <row r="74" spans="1:11" ht="18" customHeight="1" x14ac:dyDescent="0.15">
      <c r="A74" s="19">
        <v>73</v>
      </c>
      <c r="B74" s="19" t="s">
        <v>213</v>
      </c>
      <c r="C74" s="19" t="s">
        <v>214</v>
      </c>
      <c r="D74" s="19" t="s">
        <v>215</v>
      </c>
      <c r="E74" s="22" t="str">
        <f>LEFT(D74,MIN(FIND({"郡","市","町","村"},D74&amp;"郡市町村")))</f>
        <v>筑西市</v>
      </c>
      <c r="F74" s="22" t="str">
        <f>LEFT(E74,MIN(FIND({"郡","市","町","村"},E74&amp;"郡市町村")))</f>
        <v>筑西市</v>
      </c>
      <c r="G74" s="19" t="s">
        <v>410</v>
      </c>
      <c r="H74" s="19" t="s">
        <v>541</v>
      </c>
      <c r="I74" s="21" t="s">
        <v>546</v>
      </c>
      <c r="J74" s="21"/>
      <c r="K74" s="21" t="str">
        <f>VLOOKUP(E74,割り振り!$C$1:$G$45,5,0)</f>
        <v>第2部</v>
      </c>
    </row>
    <row r="75" spans="1:11" ht="18" customHeight="1" x14ac:dyDescent="0.15">
      <c r="A75" s="19">
        <v>74</v>
      </c>
      <c r="B75" s="19" t="s">
        <v>216</v>
      </c>
      <c r="C75" s="19" t="s">
        <v>217</v>
      </c>
      <c r="D75" s="19" t="s">
        <v>218</v>
      </c>
      <c r="E75" s="22" t="str">
        <f>LEFT(D75,MIN(FIND({"郡","市","町","村"},D75&amp;"郡市町村")))</f>
        <v>下妻市</v>
      </c>
      <c r="F75" s="22"/>
      <c r="G75" s="19" t="s">
        <v>538</v>
      </c>
      <c r="H75" s="19"/>
      <c r="I75" s="21"/>
      <c r="J75" s="21"/>
      <c r="K75" s="21" t="str">
        <f>VLOOKUP(E75,割り振り!$C$1:$G$45,5,0)</f>
        <v>第2部</v>
      </c>
    </row>
    <row r="76" spans="1:11" ht="18" customHeight="1" x14ac:dyDescent="0.15">
      <c r="A76" s="19">
        <v>75</v>
      </c>
      <c r="B76" s="19" t="s">
        <v>219</v>
      </c>
      <c r="C76" s="19" t="s">
        <v>217</v>
      </c>
      <c r="D76" s="19" t="s">
        <v>220</v>
      </c>
      <c r="E76" s="22" t="str">
        <f>LEFT(D76,MIN(FIND({"郡","市","町","村"},D76&amp;"郡市町村")))</f>
        <v>下妻市</v>
      </c>
      <c r="F76" s="22" t="str">
        <f>LEFT(E76,MIN(FIND({"郡","市","町","村"},E76&amp;"郡市町村")))</f>
        <v>下妻市</v>
      </c>
      <c r="G76" s="19" t="s">
        <v>460</v>
      </c>
      <c r="H76" s="19" t="s">
        <v>506</v>
      </c>
      <c r="I76" s="21" t="s">
        <v>546</v>
      </c>
      <c r="J76" s="21"/>
      <c r="K76" s="21" t="str">
        <f>VLOOKUP(E76,割り振り!$C$1:$G$45,5,0)</f>
        <v>第2部</v>
      </c>
    </row>
    <row r="77" spans="1:11" ht="18" customHeight="1" x14ac:dyDescent="0.15">
      <c r="A77" s="19">
        <v>76</v>
      </c>
      <c r="B77" s="19" t="s">
        <v>221</v>
      </c>
      <c r="C77" s="19" t="s">
        <v>222</v>
      </c>
      <c r="D77" s="19" t="s">
        <v>223</v>
      </c>
      <c r="E77" s="22" t="str">
        <f>LEFT(D77,MIN(FIND({"郡","市","町","村"},D77&amp;"郡市町村")))</f>
        <v>結城市</v>
      </c>
      <c r="F77" s="22"/>
      <c r="G77" s="19" t="s">
        <v>408</v>
      </c>
      <c r="H77" s="19" t="s">
        <v>512</v>
      </c>
      <c r="I77" s="21"/>
      <c r="J77" s="21"/>
      <c r="K77" s="21" t="str">
        <f>VLOOKUP(E77,割り振り!$C$1:$G$45,5,0)</f>
        <v>第2部</v>
      </c>
    </row>
    <row r="78" spans="1:11" ht="18" customHeight="1" x14ac:dyDescent="0.15">
      <c r="A78" s="19">
        <v>77</v>
      </c>
      <c r="B78" s="19" t="s">
        <v>224</v>
      </c>
      <c r="C78" s="19" t="s">
        <v>225</v>
      </c>
      <c r="D78" s="19" t="s">
        <v>226</v>
      </c>
      <c r="E78" s="22" t="str">
        <f>LEFT(D78,MIN(FIND({"郡","市","町","村"},D78&amp;"郡市町村")))</f>
        <v>結城市</v>
      </c>
      <c r="F78" s="22" t="str">
        <f>LEFT(E78,MIN(FIND({"郡","市","町","村"},E78&amp;"郡市町村")))</f>
        <v>結城市</v>
      </c>
      <c r="G78" s="19" t="s">
        <v>383</v>
      </c>
      <c r="H78" s="19" t="s">
        <v>471</v>
      </c>
      <c r="I78" s="21" t="s">
        <v>546</v>
      </c>
      <c r="J78" s="21"/>
      <c r="K78" s="21" t="str">
        <f>VLOOKUP(E78,割り振り!$C$1:$G$45,5,0)</f>
        <v>第2部</v>
      </c>
    </row>
    <row r="79" spans="1:11" ht="18" customHeight="1" x14ac:dyDescent="0.15">
      <c r="A79" s="19">
        <v>78</v>
      </c>
      <c r="B79" s="19" t="s">
        <v>478</v>
      </c>
      <c r="C79" s="19" t="s">
        <v>227</v>
      </c>
      <c r="D79" s="19" t="s">
        <v>228</v>
      </c>
      <c r="E79" s="22" t="str">
        <f>LEFT(D79,MIN(FIND({"郡","市","町","村"},D79&amp;"郡市町村")))</f>
        <v>常総市</v>
      </c>
      <c r="F79" s="22" t="str">
        <f>LEFT(E79,MIN(FIND({"郡","市","町","村"},E79&amp;"郡市町村")))</f>
        <v>常総市</v>
      </c>
      <c r="G79" s="19" t="s">
        <v>410</v>
      </c>
      <c r="H79" s="19" t="s">
        <v>481</v>
      </c>
      <c r="I79" s="21" t="s">
        <v>546</v>
      </c>
      <c r="J79" s="21"/>
      <c r="K79" s="21" t="str">
        <f>VLOOKUP(E79,割り振り!$C$1:$G$45,5,0)</f>
        <v>第2部</v>
      </c>
    </row>
    <row r="80" spans="1:11" ht="18" customHeight="1" x14ac:dyDescent="0.15">
      <c r="A80" s="19">
        <v>79</v>
      </c>
      <c r="B80" s="19" t="s">
        <v>229</v>
      </c>
      <c r="C80" s="19" t="s">
        <v>230</v>
      </c>
      <c r="D80" s="19" t="s">
        <v>231</v>
      </c>
      <c r="E80" s="22" t="str">
        <f>LEFT(D80,MIN(FIND({"郡","市","町","村"},D80&amp;"郡市町村")))</f>
        <v>常総市</v>
      </c>
      <c r="F80" s="22" t="str">
        <f>LEFT(E80,MIN(FIND({"郡","市","町","村"},E80&amp;"郡市町村")))</f>
        <v>常総市</v>
      </c>
      <c r="G80" s="19" t="s">
        <v>447</v>
      </c>
      <c r="H80" s="19" t="s">
        <v>448</v>
      </c>
      <c r="I80" s="21"/>
      <c r="J80" s="21"/>
      <c r="K80" s="21" t="str">
        <f>VLOOKUP(E80,割り振り!$C$1:$G$45,5,0)</f>
        <v>第2部</v>
      </c>
    </row>
    <row r="81" spans="1:11" ht="18" customHeight="1" x14ac:dyDescent="0.15">
      <c r="A81" s="19">
        <v>80</v>
      </c>
      <c r="B81" s="19" t="s">
        <v>232</v>
      </c>
      <c r="C81" s="19" t="s">
        <v>233</v>
      </c>
      <c r="D81" s="19" t="s">
        <v>234</v>
      </c>
      <c r="E81" s="22" t="str">
        <f>LEFT(D81,MIN(FIND({"郡","市","町","村"},D81&amp;"郡市町村")))</f>
        <v>常総市</v>
      </c>
      <c r="F81" s="22"/>
      <c r="G81" s="19" t="s">
        <v>526</v>
      </c>
      <c r="H81" s="19" t="s">
        <v>527</v>
      </c>
      <c r="I81" s="21"/>
      <c r="J81" s="21"/>
      <c r="K81" s="21" t="str">
        <f>VLOOKUP(E81,割り振り!$C$1:$G$45,5,0)</f>
        <v>第2部</v>
      </c>
    </row>
    <row r="82" spans="1:11" ht="18" customHeight="1" x14ac:dyDescent="0.15">
      <c r="A82" s="19">
        <v>81</v>
      </c>
      <c r="B82" s="19" t="s">
        <v>235</v>
      </c>
      <c r="C82" s="19" t="s">
        <v>236</v>
      </c>
      <c r="D82" s="19" t="s">
        <v>237</v>
      </c>
      <c r="E82" s="22" t="s">
        <v>550</v>
      </c>
      <c r="F82" s="22"/>
      <c r="G82" s="19" t="s">
        <v>429</v>
      </c>
      <c r="H82" s="19" t="s">
        <v>512</v>
      </c>
      <c r="I82" s="21"/>
      <c r="J82" s="21"/>
      <c r="K82" s="21" t="str">
        <f>VLOOKUP(E82,割り振り!$C$1:$G$45,5,0)</f>
        <v>第2部</v>
      </c>
    </row>
    <row r="83" spans="1:11" ht="18" customHeight="1" x14ac:dyDescent="0.15">
      <c r="A83" s="19">
        <v>82</v>
      </c>
      <c r="B83" s="19" t="s">
        <v>238</v>
      </c>
      <c r="C83" s="19" t="s">
        <v>239</v>
      </c>
      <c r="D83" s="19" t="s">
        <v>240</v>
      </c>
      <c r="E83" s="22" t="str">
        <f>LEFT(D83,MIN(FIND({"郡","市","町","村"},D83&amp;"郡市町村")))</f>
        <v>古河市</v>
      </c>
      <c r="F83" s="22" t="str">
        <f>LEFT(E83,MIN(FIND({"郡","市","町","村"},E83&amp;"郡市町村")))</f>
        <v>古河市</v>
      </c>
      <c r="G83" s="19" t="s">
        <v>402</v>
      </c>
      <c r="H83" s="19" t="s">
        <v>403</v>
      </c>
      <c r="I83" s="21" t="s">
        <v>546</v>
      </c>
      <c r="J83" s="21"/>
      <c r="K83" s="21" t="str">
        <f>VLOOKUP(E83,割り振り!$C$1:$G$45,5,0)</f>
        <v>第2部</v>
      </c>
    </row>
    <row r="84" spans="1:11" ht="18" customHeight="1" x14ac:dyDescent="0.15">
      <c r="A84" s="19">
        <v>83</v>
      </c>
      <c r="B84" s="19" t="s">
        <v>241</v>
      </c>
      <c r="C84" s="19" t="s">
        <v>242</v>
      </c>
      <c r="D84" s="19" t="s">
        <v>243</v>
      </c>
      <c r="E84" s="22" t="str">
        <f>LEFT(D84,MIN(FIND({"郡","市","町","村"},D84&amp;"郡市町村")))</f>
        <v>古河市</v>
      </c>
      <c r="F84" s="22"/>
      <c r="G84" s="19" t="s">
        <v>537</v>
      </c>
      <c r="H84" s="19"/>
      <c r="I84" s="21"/>
      <c r="J84" s="21"/>
      <c r="K84" s="21" t="str">
        <f>VLOOKUP(E84,割り振り!$C$1:$G$45,5,0)</f>
        <v>第2部</v>
      </c>
    </row>
    <row r="85" spans="1:11" ht="18" customHeight="1" x14ac:dyDescent="0.15">
      <c r="A85" s="19">
        <v>84</v>
      </c>
      <c r="B85" s="19" t="s">
        <v>244</v>
      </c>
      <c r="C85" s="19" t="s">
        <v>245</v>
      </c>
      <c r="D85" s="19" t="s">
        <v>246</v>
      </c>
      <c r="E85" s="22" t="str">
        <f>LEFT(D85,MIN(FIND({"郡","市","町","村"},D85&amp;"郡市町村")))</f>
        <v>古河市</v>
      </c>
      <c r="F85" s="22"/>
      <c r="G85" s="19" t="s">
        <v>504</v>
      </c>
      <c r="H85" s="19" t="s">
        <v>512</v>
      </c>
      <c r="I85" s="21"/>
      <c r="J85" s="21"/>
      <c r="K85" s="21" t="str">
        <f>VLOOKUP(E85,割り振り!$C$1:$G$45,5,0)</f>
        <v>第2部</v>
      </c>
    </row>
    <row r="86" spans="1:11" ht="18" customHeight="1" x14ac:dyDescent="0.15">
      <c r="A86" s="19">
        <v>85</v>
      </c>
      <c r="B86" s="19" t="s">
        <v>247</v>
      </c>
      <c r="C86" s="19" t="s">
        <v>248</v>
      </c>
      <c r="D86" s="19" t="s">
        <v>249</v>
      </c>
      <c r="E86" s="22" t="str">
        <f>LEFT(D86,MIN(FIND({"郡","市","町","村"},D86&amp;"郡市町村")))</f>
        <v>古河市</v>
      </c>
      <c r="F86" s="22"/>
      <c r="G86" s="19" t="s">
        <v>542</v>
      </c>
      <c r="H86" s="19" t="s">
        <v>543</v>
      </c>
      <c r="I86" s="21"/>
      <c r="J86" s="21"/>
      <c r="K86" s="21" t="str">
        <f>VLOOKUP(E86,割り振り!$C$1:$G$45,5,0)</f>
        <v>第2部</v>
      </c>
    </row>
    <row r="87" spans="1:11" ht="18" customHeight="1" x14ac:dyDescent="0.15">
      <c r="A87" s="19">
        <v>86</v>
      </c>
      <c r="B87" s="19" t="s">
        <v>250</v>
      </c>
      <c r="C87" s="19" t="s">
        <v>251</v>
      </c>
      <c r="D87" s="19" t="s">
        <v>252</v>
      </c>
      <c r="E87" s="22" t="str">
        <f>LEFT(D87,MIN(FIND({"郡","市","町","村"},D87&amp;"郡市町村")))</f>
        <v>古河市</v>
      </c>
      <c r="F87" s="22"/>
      <c r="G87" s="19" t="s">
        <v>405</v>
      </c>
      <c r="H87" s="19" t="s">
        <v>512</v>
      </c>
      <c r="I87" s="21"/>
      <c r="J87" s="21"/>
      <c r="K87" s="21" t="str">
        <f>VLOOKUP(E87,割り振り!$C$1:$G$45,5,0)</f>
        <v>第2部</v>
      </c>
    </row>
    <row r="88" spans="1:11" ht="18" customHeight="1" x14ac:dyDescent="0.15">
      <c r="A88" s="19">
        <v>87</v>
      </c>
      <c r="B88" s="19" t="s">
        <v>253</v>
      </c>
      <c r="C88" s="19" t="s">
        <v>254</v>
      </c>
      <c r="D88" s="19" t="s">
        <v>255</v>
      </c>
      <c r="E88" s="22" t="s">
        <v>549</v>
      </c>
      <c r="F88" s="22" t="s">
        <v>549</v>
      </c>
      <c r="G88" s="19" t="s">
        <v>467</v>
      </c>
      <c r="H88" s="19" t="s">
        <v>468</v>
      </c>
      <c r="I88" s="21" t="s">
        <v>546</v>
      </c>
      <c r="J88" s="21"/>
      <c r="K88" s="21" t="str">
        <f>VLOOKUP(E88,割り振り!$C$1:$G$45,5,0)</f>
        <v>第2部</v>
      </c>
    </row>
    <row r="89" spans="1:11" ht="18" customHeight="1" x14ac:dyDescent="0.15">
      <c r="A89" s="19">
        <v>88</v>
      </c>
      <c r="B89" s="19" t="s">
        <v>256</v>
      </c>
      <c r="C89" s="19" t="s">
        <v>257</v>
      </c>
      <c r="D89" s="19" t="s">
        <v>258</v>
      </c>
      <c r="E89" s="22" t="str">
        <f>LEFT(D89,MIN(FIND({"郡","市","町","村"},D89&amp;"郡市町村")))</f>
        <v>坂東市</v>
      </c>
      <c r="F89" s="22"/>
      <c r="G89" s="19" t="s">
        <v>423</v>
      </c>
      <c r="H89" s="19" t="s">
        <v>512</v>
      </c>
      <c r="I89" s="21"/>
      <c r="J89" s="21"/>
      <c r="K89" s="21" t="str">
        <f>VLOOKUP(E89,割り振り!$C$1:$G$45,5,0)</f>
        <v>第2部</v>
      </c>
    </row>
    <row r="90" spans="1:11" ht="18" customHeight="1" x14ac:dyDescent="0.15">
      <c r="A90" s="19">
        <v>89</v>
      </c>
      <c r="B90" s="19" t="s">
        <v>259</v>
      </c>
      <c r="C90" s="19" t="s">
        <v>260</v>
      </c>
      <c r="D90" s="19" t="s">
        <v>261</v>
      </c>
      <c r="E90" s="22" t="str">
        <f>LEFT(D90,MIN(FIND({"郡","市","町","村"},D90&amp;"郡市町村")))</f>
        <v>坂東市</v>
      </c>
      <c r="F90" s="22" t="str">
        <f>LEFT(E90,MIN(FIND({"郡","市","町","村"},E90&amp;"郡市町村")))</f>
        <v>坂東市</v>
      </c>
      <c r="G90" s="19" t="s">
        <v>439</v>
      </c>
      <c r="H90" s="19" t="s">
        <v>440</v>
      </c>
      <c r="I90" s="21" t="s">
        <v>546</v>
      </c>
      <c r="J90" s="21"/>
      <c r="K90" s="21" t="str">
        <f>VLOOKUP(E90,割り振り!$C$1:$G$45,5,0)</f>
        <v>第2部</v>
      </c>
    </row>
    <row r="91" spans="1:11" ht="18" customHeight="1" x14ac:dyDescent="0.15">
      <c r="A91" s="19">
        <v>90</v>
      </c>
      <c r="B91" s="19" t="s">
        <v>262</v>
      </c>
      <c r="C91" s="19" t="s">
        <v>263</v>
      </c>
      <c r="D91" s="19" t="s">
        <v>264</v>
      </c>
      <c r="E91" s="22" t="str">
        <f>LEFT(D91,MIN(FIND({"郡","市","町","村"},D91&amp;"郡市町村")))</f>
        <v>守谷市</v>
      </c>
      <c r="F91" s="22"/>
      <c r="G91" s="19" t="s">
        <v>521</v>
      </c>
      <c r="H91" s="19" t="s">
        <v>522</v>
      </c>
      <c r="I91" s="21"/>
      <c r="J91" s="21"/>
      <c r="K91" s="21" t="str">
        <f>VLOOKUP(E91,割り振り!$C$1:$G$45,5,0)</f>
        <v>第2部</v>
      </c>
    </row>
    <row r="92" spans="1:11" ht="18" customHeight="1" x14ac:dyDescent="0.15">
      <c r="A92" s="19">
        <v>91</v>
      </c>
      <c r="B92" s="19" t="s">
        <v>265</v>
      </c>
      <c r="C92" s="19" t="s">
        <v>266</v>
      </c>
      <c r="D92" s="19" t="s">
        <v>267</v>
      </c>
      <c r="E92" s="22" t="str">
        <f>LEFT(D92,MIN(FIND({"郡","市","町","村"},D92&amp;"郡市町村")))</f>
        <v>つくばみらい市</v>
      </c>
      <c r="F92" s="22" t="str">
        <f>LEFT(E92,MIN(FIND({"郡","市","町","村"},E92&amp;"郡市町村")))</f>
        <v>つくばみらい市</v>
      </c>
      <c r="G92" s="19" t="s">
        <v>383</v>
      </c>
      <c r="H92" s="19" t="s">
        <v>513</v>
      </c>
      <c r="I92" s="21" t="s">
        <v>546</v>
      </c>
      <c r="J92" s="21"/>
      <c r="K92" s="21" t="str">
        <f>VLOOKUP(E92,割り振り!$C$1:$G$45,5,0)</f>
        <v>第2部</v>
      </c>
    </row>
    <row r="93" spans="1:11" ht="18" customHeight="1" x14ac:dyDescent="0.15">
      <c r="A93" s="19">
        <v>92</v>
      </c>
      <c r="B93" s="19" t="s">
        <v>268</v>
      </c>
      <c r="C93" s="19" t="s">
        <v>269</v>
      </c>
      <c r="D93" s="19" t="s">
        <v>270</v>
      </c>
      <c r="E93" s="22" t="str">
        <f>LEFT(D93,MIN(FIND({"郡","市","町","村"},D93&amp;"郡市町村")))</f>
        <v>つくば市</v>
      </c>
      <c r="F93" s="22" t="str">
        <f>LEFT(E93,MIN(FIND({"郡","市","町","村"},E93&amp;"郡市町村")))</f>
        <v>つくば市</v>
      </c>
      <c r="G93" s="19" t="s">
        <v>383</v>
      </c>
      <c r="H93" s="19" t="s">
        <v>479</v>
      </c>
      <c r="I93" s="21" t="s">
        <v>546</v>
      </c>
      <c r="J93" s="21"/>
      <c r="K93" s="21" t="str">
        <f>VLOOKUP(E93,割り振り!$C$1:$G$45,5,0)</f>
        <v>第1部</v>
      </c>
    </row>
    <row r="94" spans="1:11" ht="18" customHeight="1" x14ac:dyDescent="0.15">
      <c r="A94" s="19">
        <v>93</v>
      </c>
      <c r="B94" s="19" t="s">
        <v>271</v>
      </c>
      <c r="C94" s="19" t="s">
        <v>272</v>
      </c>
      <c r="D94" s="19" t="s">
        <v>273</v>
      </c>
      <c r="E94" s="22" t="str">
        <f>LEFT(D94,MIN(FIND({"郡","市","町","村"},D94&amp;"郡市町村")))</f>
        <v>古河市</v>
      </c>
      <c r="F94" s="22" t="str">
        <f>LEFT(E94,MIN(FIND({"郡","市","町","村"},E94&amp;"郡市町村")))</f>
        <v>古河市</v>
      </c>
      <c r="G94" s="19" t="s">
        <v>420</v>
      </c>
      <c r="H94" s="19" t="s">
        <v>454</v>
      </c>
      <c r="I94" s="21" t="s">
        <v>546</v>
      </c>
      <c r="J94" s="21"/>
      <c r="K94" s="21" t="str">
        <f>VLOOKUP(E94,割り振り!$C$1:$G$45,5,0)</f>
        <v>第2部</v>
      </c>
    </row>
    <row r="95" spans="1:11" ht="18" customHeight="1" x14ac:dyDescent="0.15">
      <c r="A95" s="19">
        <v>94</v>
      </c>
      <c r="B95" s="19" t="s">
        <v>274</v>
      </c>
      <c r="C95" s="19" t="s">
        <v>275</v>
      </c>
      <c r="D95" s="19" t="s">
        <v>276</v>
      </c>
      <c r="E95" s="22" t="str">
        <f>LEFT(D95,MIN(FIND({"郡","市","町","村"},D95&amp;"郡市町村")))</f>
        <v>日立市</v>
      </c>
      <c r="F95" s="22" t="str">
        <f>LEFT(E95,MIN(FIND({"郡","市","町","村"},E95&amp;"郡市町村")))</f>
        <v>日立市</v>
      </c>
      <c r="G95" s="19" t="s">
        <v>397</v>
      </c>
      <c r="H95" s="19" t="s">
        <v>398</v>
      </c>
      <c r="I95" s="21" t="s">
        <v>546</v>
      </c>
      <c r="J95" s="21"/>
      <c r="K95" s="21" t="str">
        <f>VLOOKUP(E95,割り振り!$C$1:$G$45,5,0)</f>
        <v>第1部</v>
      </c>
    </row>
    <row r="96" spans="1:11" ht="18" customHeight="1" x14ac:dyDescent="0.15">
      <c r="A96" s="19">
        <v>95</v>
      </c>
      <c r="B96" s="19" t="s">
        <v>379</v>
      </c>
      <c r="C96" s="19" t="s">
        <v>277</v>
      </c>
      <c r="D96" s="19" t="s">
        <v>278</v>
      </c>
      <c r="E96" s="22" t="str">
        <f>LEFT(D96,MIN(FIND({"郡","市","町","村"},D96&amp;"郡市町村")))</f>
        <v>日立市</v>
      </c>
      <c r="F96" s="22" t="str">
        <f>LEFT(E96,MIN(FIND({"郡","市","町","村"},E96&amp;"郡市町村")))</f>
        <v>日立市</v>
      </c>
      <c r="G96" s="19" t="s">
        <v>383</v>
      </c>
      <c r="H96" s="19" t="s">
        <v>501</v>
      </c>
      <c r="I96" s="21" t="s">
        <v>546</v>
      </c>
      <c r="J96" s="21"/>
      <c r="K96" s="21" t="str">
        <f>VLOOKUP(E96,割り振り!$C$1:$G$45,5,0)</f>
        <v>第1部</v>
      </c>
    </row>
    <row r="97" spans="1:11" ht="18" customHeight="1" x14ac:dyDescent="0.15">
      <c r="A97" s="19">
        <v>96</v>
      </c>
      <c r="B97" s="19" t="s">
        <v>279</v>
      </c>
      <c r="C97" s="19" t="s">
        <v>280</v>
      </c>
      <c r="D97" s="19" t="s">
        <v>281</v>
      </c>
      <c r="E97" s="22" t="str">
        <f>LEFT(D97,MIN(FIND({"郡","市","町","村"},D97&amp;"郡市町村")))</f>
        <v>水戸市</v>
      </c>
      <c r="F97" s="22" t="str">
        <f>LEFT(E97,MIN(FIND({"郡","市","町","村"},E97&amp;"郡市町村")))</f>
        <v>水戸市</v>
      </c>
      <c r="G97" s="19" t="s">
        <v>476</v>
      </c>
      <c r="H97" s="19" t="s">
        <v>477</v>
      </c>
      <c r="I97" s="21" t="s">
        <v>546</v>
      </c>
      <c r="J97" s="21"/>
      <c r="K97" s="21" t="str">
        <f>VLOOKUP(E97,割り振り!$C$1:$G$45,5,0)</f>
        <v>第1部</v>
      </c>
    </row>
    <row r="98" spans="1:11" ht="18" customHeight="1" x14ac:dyDescent="0.15">
      <c r="A98" s="19">
        <v>97</v>
      </c>
      <c r="B98" s="19" t="s">
        <v>282</v>
      </c>
      <c r="C98" s="19" t="s">
        <v>63</v>
      </c>
      <c r="D98" s="19" t="s">
        <v>283</v>
      </c>
      <c r="E98" s="22" t="str">
        <f>LEFT(D98,MIN(FIND({"郡","市","町","村"},D98&amp;"郡市町村")))</f>
        <v>水戸市</v>
      </c>
      <c r="F98" s="22" t="str">
        <f>LEFT(E98,MIN(FIND({"郡","市","町","村"},E98&amp;"郡市町村")))</f>
        <v>水戸市</v>
      </c>
      <c r="G98" s="19" t="s">
        <v>431</v>
      </c>
      <c r="H98" s="19" t="s">
        <v>488</v>
      </c>
      <c r="I98" s="21" t="s">
        <v>546</v>
      </c>
      <c r="J98" s="21"/>
      <c r="K98" s="21" t="str">
        <f>VLOOKUP(E98,割り振り!$C$1:$G$45,5,0)</f>
        <v>第1部</v>
      </c>
    </row>
    <row r="99" spans="1:11" ht="18" customHeight="1" x14ac:dyDescent="0.15">
      <c r="A99" s="19">
        <v>98</v>
      </c>
      <c r="B99" s="19" t="s">
        <v>284</v>
      </c>
      <c r="C99" s="19" t="s">
        <v>285</v>
      </c>
      <c r="D99" s="19" t="s">
        <v>286</v>
      </c>
      <c r="E99" s="22" t="str">
        <f>LEFT(D99,MIN(FIND({"郡","市","町","村"},D99&amp;"郡市町村")))</f>
        <v>水戸市</v>
      </c>
      <c r="F99" s="22" t="str">
        <f>LEFT(E99,MIN(FIND({"郡","市","町","村"},E99&amp;"郡市町村")))</f>
        <v>水戸市</v>
      </c>
      <c r="G99" s="19" t="s">
        <v>383</v>
      </c>
      <c r="H99" s="19" t="s">
        <v>384</v>
      </c>
      <c r="I99" s="21" t="s">
        <v>546</v>
      </c>
      <c r="J99" s="21"/>
      <c r="K99" s="21" t="str">
        <f>VLOOKUP(E99,割り振り!$C$1:$G$45,5,0)</f>
        <v>第1部</v>
      </c>
    </row>
    <row r="100" spans="1:11" ht="18" customHeight="1" x14ac:dyDescent="0.15">
      <c r="A100" s="19">
        <v>99</v>
      </c>
      <c r="B100" s="19" t="s">
        <v>287</v>
      </c>
      <c r="C100" s="19" t="s">
        <v>288</v>
      </c>
      <c r="D100" s="19" t="s">
        <v>289</v>
      </c>
      <c r="E100" s="22" t="str">
        <f>LEFT(D100,MIN(FIND({"郡","市","町","村"},D100&amp;"郡市町村")))</f>
        <v>水戸市</v>
      </c>
      <c r="F100" s="22"/>
      <c r="G100" s="19" t="s">
        <v>408</v>
      </c>
      <c r="H100" s="19" t="s">
        <v>512</v>
      </c>
      <c r="I100" s="21"/>
      <c r="J100" s="21"/>
      <c r="K100" s="21" t="str">
        <f>VLOOKUP(E100,割り振り!$C$1:$G$45,5,0)</f>
        <v>第1部</v>
      </c>
    </row>
    <row r="101" spans="1:11" ht="18" customHeight="1" x14ac:dyDescent="0.15">
      <c r="A101" s="19">
        <v>100</v>
      </c>
      <c r="B101" s="19" t="s">
        <v>290</v>
      </c>
      <c r="C101" s="19" t="s">
        <v>291</v>
      </c>
      <c r="D101" s="19" t="s">
        <v>292</v>
      </c>
      <c r="E101" s="22" t="str">
        <f>LEFT(D101,MIN(FIND({"郡","市","町","村"},D101&amp;"郡市町村")))</f>
        <v>水戸市</v>
      </c>
      <c r="F101" s="22" t="str">
        <f>LEFT(E101,MIN(FIND({"郡","市","町","村"},E101&amp;"郡市町村")))</f>
        <v>水戸市</v>
      </c>
      <c r="G101" s="19" t="s">
        <v>498</v>
      </c>
      <c r="H101" s="19" t="s">
        <v>499</v>
      </c>
      <c r="I101" s="21" t="s">
        <v>546</v>
      </c>
      <c r="J101" s="21"/>
      <c r="K101" s="21" t="str">
        <f>VLOOKUP(E101,割り振り!$C$1:$G$45,5,0)</f>
        <v>第1部</v>
      </c>
    </row>
    <row r="102" spans="1:11" ht="18" customHeight="1" x14ac:dyDescent="0.15">
      <c r="A102" s="19">
        <v>101</v>
      </c>
      <c r="B102" s="19" t="s">
        <v>293</v>
      </c>
      <c r="C102" s="19" t="s">
        <v>294</v>
      </c>
      <c r="D102" s="19" t="s">
        <v>295</v>
      </c>
      <c r="E102" s="22" t="str">
        <f>LEFT(D102,MIN(FIND({"郡","市","町","村"},D102&amp;"郡市町村")))</f>
        <v>水戸市</v>
      </c>
      <c r="F102" s="22" t="str">
        <f>LEFT(E102,MIN(FIND({"郡","市","町","村"},E102&amp;"郡市町村")))</f>
        <v>水戸市</v>
      </c>
      <c r="G102" s="19" t="s">
        <v>387</v>
      </c>
      <c r="H102" s="19" t="s">
        <v>393</v>
      </c>
      <c r="I102" s="21" t="s">
        <v>546</v>
      </c>
      <c r="J102" s="21"/>
      <c r="K102" s="21" t="str">
        <f>VLOOKUP(E102,割り振り!$C$1:$G$45,5,0)</f>
        <v>第1部</v>
      </c>
    </row>
    <row r="103" spans="1:11" ht="18" customHeight="1" x14ac:dyDescent="0.15">
      <c r="A103" s="19">
        <v>102</v>
      </c>
      <c r="B103" s="19" t="s">
        <v>296</v>
      </c>
      <c r="C103" s="19" t="s">
        <v>291</v>
      </c>
      <c r="D103" s="19" t="s">
        <v>297</v>
      </c>
      <c r="E103" s="22" t="str">
        <f>LEFT(D103,MIN(FIND({"郡","市","町","村"},D103&amp;"郡市町村")))</f>
        <v>水戸市</v>
      </c>
      <c r="F103" s="22"/>
      <c r="G103" s="19" t="s">
        <v>381</v>
      </c>
      <c r="H103" s="19" t="s">
        <v>516</v>
      </c>
      <c r="I103" s="21"/>
      <c r="J103" s="21"/>
      <c r="K103" s="21" t="str">
        <f>VLOOKUP(E103,割り振り!$C$1:$G$45,5,0)</f>
        <v>第1部</v>
      </c>
    </row>
    <row r="104" spans="1:11" ht="18" customHeight="1" x14ac:dyDescent="0.15">
      <c r="A104" s="19">
        <v>103</v>
      </c>
      <c r="B104" s="19" t="s">
        <v>298</v>
      </c>
      <c r="C104" s="19" t="s">
        <v>299</v>
      </c>
      <c r="D104" s="19" t="s">
        <v>300</v>
      </c>
      <c r="E104" s="22" t="str">
        <f>LEFT(D104,MIN(FIND({"郡","市","町","村"},D104&amp;"郡市町村")))</f>
        <v>鹿嶋市</v>
      </c>
      <c r="F104" s="22"/>
      <c r="G104" s="19" t="s">
        <v>408</v>
      </c>
      <c r="H104" s="19" t="s">
        <v>512</v>
      </c>
      <c r="I104" s="21"/>
      <c r="J104" s="21"/>
      <c r="K104" s="21" t="str">
        <f>VLOOKUP(E104,割り振り!$C$1:$G$45,5,0)</f>
        <v>第2部</v>
      </c>
    </row>
    <row r="105" spans="1:11" ht="18" customHeight="1" x14ac:dyDescent="0.15">
      <c r="A105" s="19">
        <v>104</v>
      </c>
      <c r="B105" s="19" t="s">
        <v>301</v>
      </c>
      <c r="C105" s="19" t="s">
        <v>302</v>
      </c>
      <c r="D105" s="19" t="s">
        <v>303</v>
      </c>
      <c r="E105" s="22" t="str">
        <f>LEFT(D105,MIN(FIND({"郡","市","町","村"},D105&amp;"郡市町村")))</f>
        <v>鹿嶋市</v>
      </c>
      <c r="F105" s="22" t="str">
        <f>LEFT(E105,MIN(FIND({"郡","市","町","村"},E105&amp;"郡市町村")))</f>
        <v>鹿嶋市</v>
      </c>
      <c r="G105" s="19" t="s">
        <v>519</v>
      </c>
      <c r="H105" s="19" t="s">
        <v>520</v>
      </c>
      <c r="I105" s="21" t="s">
        <v>546</v>
      </c>
      <c r="J105" s="21"/>
      <c r="K105" s="21" t="str">
        <f>VLOOKUP(E105,割り振り!$C$1:$G$45,5,0)</f>
        <v>第2部</v>
      </c>
    </row>
    <row r="106" spans="1:11" ht="18" customHeight="1" x14ac:dyDescent="0.15">
      <c r="A106" s="19">
        <v>105</v>
      </c>
      <c r="B106" s="19" t="s">
        <v>304</v>
      </c>
      <c r="C106" s="19" t="s">
        <v>305</v>
      </c>
      <c r="D106" s="19" t="s">
        <v>306</v>
      </c>
      <c r="E106" s="22" t="str">
        <f>LEFT(D106,MIN(FIND({"郡","市","町","村"},D106&amp;"郡市町村")))</f>
        <v>土浦市</v>
      </c>
      <c r="F106" s="22" t="str">
        <f>LEFT(E106,MIN(FIND({"郡","市","町","村"},E106&amp;"郡市町村")))</f>
        <v>土浦市</v>
      </c>
      <c r="G106" s="19" t="s">
        <v>439</v>
      </c>
      <c r="H106" s="19" t="s">
        <v>539</v>
      </c>
      <c r="I106" s="21" t="s">
        <v>546</v>
      </c>
      <c r="J106" s="21"/>
      <c r="K106" s="21" t="str">
        <f>VLOOKUP(E106,割り振り!$C$1:$G$45,5,0)</f>
        <v>第1部</v>
      </c>
    </row>
    <row r="107" spans="1:11" ht="18" customHeight="1" x14ac:dyDescent="0.15">
      <c r="A107" s="19">
        <v>106</v>
      </c>
      <c r="B107" s="19" t="s">
        <v>307</v>
      </c>
      <c r="C107" s="19" t="s">
        <v>131</v>
      </c>
      <c r="D107" s="19" t="s">
        <v>308</v>
      </c>
      <c r="E107" s="22" t="str">
        <f>LEFT(D107,MIN(FIND({"郡","市","町","村"},D107&amp;"郡市町村")))</f>
        <v>土浦市</v>
      </c>
      <c r="F107" s="22" t="str">
        <f>LEFT(E107,MIN(FIND({"郡","市","町","村"},E107&amp;"郡市町村")))</f>
        <v>土浦市</v>
      </c>
      <c r="G107" s="19" t="s">
        <v>435</v>
      </c>
      <c r="H107" s="19" t="s">
        <v>436</v>
      </c>
      <c r="I107" s="21" t="s">
        <v>546</v>
      </c>
      <c r="J107" s="21"/>
      <c r="K107" s="21" t="str">
        <f>VLOOKUP(E107,割り振り!$C$1:$G$45,5,0)</f>
        <v>第1部</v>
      </c>
    </row>
    <row r="108" spans="1:11" ht="18" customHeight="1" x14ac:dyDescent="0.15">
      <c r="A108" s="19">
        <v>107</v>
      </c>
      <c r="B108" s="19" t="s">
        <v>309</v>
      </c>
      <c r="C108" s="19" t="s">
        <v>310</v>
      </c>
      <c r="D108" s="19" t="s">
        <v>311</v>
      </c>
      <c r="E108" s="22" t="str">
        <f>LEFT(D108,MIN(FIND({"郡","市","町","村"},D108&amp;"郡市町村")))</f>
        <v>かすみがうら市</v>
      </c>
      <c r="F108" s="22" t="str">
        <f>LEFT(E108,MIN(FIND({"郡","市","町","村"},E108&amp;"郡市町村")))</f>
        <v>かすみがうら市</v>
      </c>
      <c r="G108" s="19" t="s">
        <v>420</v>
      </c>
      <c r="H108" s="19" t="s">
        <v>421</v>
      </c>
      <c r="I108" s="21" t="s">
        <v>546</v>
      </c>
      <c r="J108" s="21"/>
      <c r="K108" s="21" t="str">
        <f>VLOOKUP(E108,割り振り!$C$1:$G$45,5,0)</f>
        <v>第1部</v>
      </c>
    </row>
    <row r="109" spans="1:11" ht="18" customHeight="1" x14ac:dyDescent="0.15">
      <c r="A109" s="19">
        <v>108</v>
      </c>
      <c r="B109" s="19" t="s">
        <v>312</v>
      </c>
      <c r="C109" s="19" t="s">
        <v>313</v>
      </c>
      <c r="D109" s="19" t="s">
        <v>314</v>
      </c>
      <c r="E109" s="22" t="s">
        <v>548</v>
      </c>
      <c r="F109" s="22" t="s">
        <v>548</v>
      </c>
      <c r="G109" s="19" t="s">
        <v>416</v>
      </c>
      <c r="H109" s="19" t="s">
        <v>427</v>
      </c>
      <c r="I109" s="21" t="s">
        <v>546</v>
      </c>
      <c r="J109" s="21"/>
      <c r="K109" s="21" t="str">
        <f>VLOOKUP(E109,割り振り!$C$1:$G$45,5,0)</f>
        <v>第2部</v>
      </c>
    </row>
    <row r="110" spans="1:11" ht="18" customHeight="1" x14ac:dyDescent="0.15">
      <c r="A110" s="19">
        <v>109</v>
      </c>
      <c r="B110" s="19" t="s">
        <v>315</v>
      </c>
      <c r="C110" s="19" t="s">
        <v>316</v>
      </c>
      <c r="D110" s="19" t="s">
        <v>317</v>
      </c>
      <c r="E110" s="22" t="str">
        <f>LEFT(D110,MIN(FIND({"郡","市","町","村"},D110&amp;"郡市町村")))</f>
        <v>土浦市</v>
      </c>
      <c r="F110" s="22"/>
      <c r="G110" s="19" t="s">
        <v>444</v>
      </c>
      <c r="H110" s="19" t="s">
        <v>512</v>
      </c>
      <c r="I110" s="21"/>
      <c r="J110" s="21"/>
      <c r="K110" s="21" t="str">
        <f>VLOOKUP(E110,割り振り!$C$1:$G$45,5,0)</f>
        <v>第1部</v>
      </c>
    </row>
    <row r="111" spans="1:11" ht="18" customHeight="1" x14ac:dyDescent="0.15">
      <c r="A111" s="19">
        <v>110</v>
      </c>
      <c r="B111" s="19" t="s">
        <v>318</v>
      </c>
      <c r="C111" s="19" t="s">
        <v>319</v>
      </c>
      <c r="D111" s="19" t="s">
        <v>320</v>
      </c>
      <c r="E111" s="22" t="s">
        <v>572</v>
      </c>
      <c r="F111" s="22"/>
      <c r="G111" s="19" t="s">
        <v>408</v>
      </c>
      <c r="H111" s="19" t="s">
        <v>512</v>
      </c>
      <c r="I111" s="21"/>
      <c r="J111" s="21"/>
      <c r="K111" s="21" t="str">
        <f>VLOOKUP(E111,割り振り!$C$1:$G$45,5,0)</f>
        <v>第2部</v>
      </c>
    </row>
    <row r="112" spans="1:11" ht="18" customHeight="1" x14ac:dyDescent="0.15">
      <c r="A112" s="19">
        <v>111</v>
      </c>
      <c r="B112" s="19" t="s">
        <v>321</v>
      </c>
      <c r="C112" s="19" t="s">
        <v>322</v>
      </c>
      <c r="D112" s="19" t="s">
        <v>323</v>
      </c>
      <c r="E112" s="22" t="str">
        <f>LEFT(D112,MIN(FIND({"郡","市","町","村"},D112&amp;"郡市町村")))</f>
        <v>牛久市</v>
      </c>
      <c r="F112" s="22" t="str">
        <f>LEFT(E112,MIN(FIND({"郡","市","町","村"},E112&amp;"郡市町村")))</f>
        <v>牛久市</v>
      </c>
      <c r="G112" s="19" t="s">
        <v>533</v>
      </c>
      <c r="H112" s="19" t="s">
        <v>534</v>
      </c>
      <c r="I112" s="21" t="s">
        <v>546</v>
      </c>
      <c r="J112" s="21"/>
      <c r="K112" s="21" t="str">
        <f>VLOOKUP(E112,割り振り!$C$1:$G$45,5,0)</f>
        <v>第2部</v>
      </c>
    </row>
    <row r="113" spans="1:11" ht="18" customHeight="1" x14ac:dyDescent="0.15">
      <c r="A113" s="19">
        <v>112</v>
      </c>
      <c r="B113" s="19" t="s">
        <v>324</v>
      </c>
      <c r="C113" s="19" t="s">
        <v>325</v>
      </c>
      <c r="D113" s="19" t="s">
        <v>326</v>
      </c>
      <c r="E113" s="22" t="str">
        <f>LEFT(D113,MIN(FIND({"郡","市","町","村"},D113&amp;"郡市町村")))</f>
        <v>取手市</v>
      </c>
      <c r="F113" s="22"/>
      <c r="G113" s="19" t="s">
        <v>381</v>
      </c>
      <c r="H113" s="19" t="s">
        <v>512</v>
      </c>
      <c r="I113" s="21"/>
      <c r="J113" s="21"/>
      <c r="K113" s="21" t="str">
        <f>VLOOKUP(E113,割り振り!$C$1:$G$45,5,0)</f>
        <v>第2部</v>
      </c>
    </row>
    <row r="114" spans="1:11" ht="18" customHeight="1" x14ac:dyDescent="0.15">
      <c r="A114" s="19">
        <v>113</v>
      </c>
      <c r="B114" s="19" t="s">
        <v>327</v>
      </c>
      <c r="C114" s="19" t="s">
        <v>328</v>
      </c>
      <c r="D114" s="19" t="s">
        <v>329</v>
      </c>
      <c r="E114" s="22" t="str">
        <f>LEFT(D114,MIN(FIND({"郡","市","町","村"},D114&amp;"郡市町村")))</f>
        <v>取手市</v>
      </c>
      <c r="F114" s="22"/>
      <c r="G114" s="19" t="s">
        <v>381</v>
      </c>
      <c r="H114" s="19"/>
      <c r="I114" s="21"/>
      <c r="J114" s="21"/>
      <c r="K114" s="21" t="str">
        <f>VLOOKUP(E114,割り振り!$C$1:$G$45,5,0)</f>
        <v>第2部</v>
      </c>
    </row>
    <row r="115" spans="1:11" ht="18" customHeight="1" x14ac:dyDescent="0.15">
      <c r="A115" s="19">
        <v>114</v>
      </c>
      <c r="B115" s="19" t="s">
        <v>330</v>
      </c>
      <c r="C115" s="19" t="s">
        <v>331</v>
      </c>
      <c r="D115" s="19" t="s">
        <v>332</v>
      </c>
      <c r="E115" s="22" t="str">
        <f>LEFT(D115,MIN(FIND({"郡","市","町","村"},D115&amp;"郡市町村")))</f>
        <v>つくば市</v>
      </c>
      <c r="F115" s="22"/>
      <c r="G115" s="19" t="s">
        <v>482</v>
      </c>
      <c r="H115" s="19" t="s">
        <v>512</v>
      </c>
      <c r="I115" s="21"/>
      <c r="J115" s="21"/>
      <c r="K115" s="21" t="str">
        <f>VLOOKUP(E115,割り振り!$C$1:$G$45,5,0)</f>
        <v>第1部</v>
      </c>
    </row>
    <row r="116" spans="1:11" ht="18" customHeight="1" x14ac:dyDescent="0.15">
      <c r="A116" s="19">
        <v>115</v>
      </c>
      <c r="B116" s="19" t="s">
        <v>333</v>
      </c>
      <c r="C116" s="19" t="s">
        <v>334</v>
      </c>
      <c r="D116" s="19" t="s">
        <v>335</v>
      </c>
      <c r="E116" s="22" t="str">
        <f>LEFT(D116,MIN(FIND({"郡","市","町","村"},D116&amp;"郡市町村")))</f>
        <v>つくば市</v>
      </c>
      <c r="F116" s="22" t="str">
        <f>LEFT(E116,MIN(FIND({"郡","市","町","村"},E116&amp;"郡市町村")))</f>
        <v>つくば市</v>
      </c>
      <c r="G116" s="19" t="s">
        <v>383</v>
      </c>
      <c r="H116" s="19" t="s">
        <v>401</v>
      </c>
      <c r="I116" s="21" t="s">
        <v>546</v>
      </c>
      <c r="J116" s="21"/>
      <c r="K116" s="21" t="str">
        <f>VLOOKUP(E116,割り振り!$C$1:$G$45,5,0)</f>
        <v>第1部</v>
      </c>
    </row>
    <row r="117" spans="1:11" ht="18" customHeight="1" x14ac:dyDescent="0.15">
      <c r="A117" s="19">
        <v>116</v>
      </c>
      <c r="B117" s="19" t="s">
        <v>336</v>
      </c>
      <c r="C117" s="19" t="s">
        <v>337</v>
      </c>
      <c r="D117" s="19" t="s">
        <v>338</v>
      </c>
      <c r="E117" s="22" t="str">
        <f>LEFT(D117,MIN(FIND({"郡","市","町","村"},D117&amp;"郡市町村")))</f>
        <v>桜川市</v>
      </c>
      <c r="F117" s="22" t="str">
        <f>LEFT(E117,MIN(FIND({"郡","市","町","村"},E117&amp;"郡市町村")))</f>
        <v>桜川市</v>
      </c>
      <c r="G117" s="19" t="s">
        <v>420</v>
      </c>
      <c r="H117" s="19" t="s">
        <v>430</v>
      </c>
      <c r="I117" s="21" t="s">
        <v>546</v>
      </c>
      <c r="J117" s="21"/>
      <c r="K117" s="21" t="str">
        <f>VLOOKUP(E117,割り振り!$C$1:$G$45,5,0)</f>
        <v>第2部</v>
      </c>
    </row>
    <row r="118" spans="1:11" ht="18" customHeight="1" x14ac:dyDescent="0.15">
      <c r="A118" s="19">
        <v>117</v>
      </c>
      <c r="B118" s="19" t="s">
        <v>339</v>
      </c>
      <c r="C118" s="19" t="s">
        <v>340</v>
      </c>
      <c r="D118" s="19" t="s">
        <v>341</v>
      </c>
      <c r="E118" s="22" t="str">
        <f>LEFT(D118,MIN(FIND({"郡","市","町","村"},D118&amp;"郡市町村")))</f>
        <v>石岡市</v>
      </c>
      <c r="F118" s="22" t="str">
        <f>LEFT(E118,MIN(FIND({"郡","市","町","村"},E118&amp;"郡市町村")))</f>
        <v>石岡市</v>
      </c>
      <c r="G118" s="19" t="s">
        <v>383</v>
      </c>
      <c r="H118" s="19" t="s">
        <v>409</v>
      </c>
      <c r="I118" s="21" t="s">
        <v>546</v>
      </c>
      <c r="J118" s="21"/>
      <c r="K118" s="21" t="str">
        <f>VLOOKUP(E118,割り振り!$C$1:$G$45,5,0)</f>
        <v>第1部</v>
      </c>
    </row>
    <row r="119" spans="1:11" ht="18" customHeight="1" x14ac:dyDescent="0.15">
      <c r="A119" s="19">
        <v>118</v>
      </c>
      <c r="B119" s="19" t="s">
        <v>342</v>
      </c>
      <c r="C119" s="19" t="s">
        <v>343</v>
      </c>
      <c r="D119" s="19" t="s">
        <v>344</v>
      </c>
      <c r="E119" s="22" t="str">
        <f>LEFT(D119,MIN(FIND({"郡","市","町","村"},D119&amp;"郡市町村")))</f>
        <v>日立市</v>
      </c>
      <c r="F119" s="22" t="str">
        <f>LEFT(E119,MIN(FIND({"郡","市","町","村"},E119&amp;"郡市町村")))</f>
        <v>日立市</v>
      </c>
      <c r="G119" s="19" t="s">
        <v>383</v>
      </c>
      <c r="H119" s="19" t="s">
        <v>505</v>
      </c>
      <c r="I119" s="21" t="s">
        <v>546</v>
      </c>
      <c r="J119" s="21"/>
      <c r="K119" s="21" t="str">
        <f>VLOOKUP(E119,割り振り!$C$1:$G$45,5,0)</f>
        <v>第1部</v>
      </c>
    </row>
    <row r="120" spans="1:11" ht="18" customHeight="1" x14ac:dyDescent="0.15">
      <c r="A120" s="19">
        <v>119</v>
      </c>
      <c r="B120" s="19" t="s">
        <v>345</v>
      </c>
      <c r="C120" s="19" t="s">
        <v>322</v>
      </c>
      <c r="D120" s="19" t="s">
        <v>346</v>
      </c>
      <c r="E120" s="22" t="str">
        <f>LEFT(D120,MIN(FIND({"郡","市","町","村"},D120&amp;"郡市町村")))</f>
        <v>牛久市</v>
      </c>
      <c r="F120" s="22"/>
      <c r="G120" s="19" t="s">
        <v>423</v>
      </c>
      <c r="H120" s="19" t="s">
        <v>512</v>
      </c>
      <c r="I120" s="21"/>
      <c r="J120" s="21"/>
      <c r="K120" s="21" t="str">
        <f>VLOOKUP(E120,割り振り!$C$1:$G$45,5,0)</f>
        <v>第2部</v>
      </c>
    </row>
    <row r="121" spans="1:11" ht="18" customHeight="1" x14ac:dyDescent="0.15">
      <c r="A121" s="19">
        <v>120</v>
      </c>
      <c r="B121" s="19" t="s">
        <v>347</v>
      </c>
      <c r="C121" s="19" t="s">
        <v>348</v>
      </c>
      <c r="D121" s="19" t="s">
        <v>349</v>
      </c>
      <c r="E121" s="22" t="str">
        <f>LEFT(D121,MIN(FIND({"郡","市","町","村"},D121&amp;"郡市町村")))</f>
        <v>古河市</v>
      </c>
      <c r="F121" s="22"/>
      <c r="G121" s="19" t="s">
        <v>514</v>
      </c>
      <c r="H121" s="19" t="s">
        <v>515</v>
      </c>
      <c r="I121" s="21"/>
      <c r="J121" s="21"/>
      <c r="K121" s="21" t="str">
        <f>VLOOKUP(E121,割り振り!$C$1:$G$45,5,0)</f>
        <v>第2部</v>
      </c>
    </row>
    <row r="122" spans="1:11" ht="18" customHeight="1" x14ac:dyDescent="0.15">
      <c r="A122" s="19">
        <v>121</v>
      </c>
      <c r="B122" s="19" t="s">
        <v>350</v>
      </c>
      <c r="C122" s="19" t="s">
        <v>4</v>
      </c>
      <c r="D122" s="19" t="s">
        <v>351</v>
      </c>
      <c r="E122" s="22" t="str">
        <f>LEFT(D122,MIN(FIND({"郡","市","町","村"},D122&amp;"郡市町村")))</f>
        <v>高萩市</v>
      </c>
      <c r="F122" s="22" t="str">
        <f>LEFT(E122,MIN(FIND({"郡","市","町","村"},E122&amp;"郡市町村")))</f>
        <v>高萩市</v>
      </c>
      <c r="G122" s="19" t="s">
        <v>387</v>
      </c>
      <c r="H122" s="19" t="s">
        <v>394</v>
      </c>
      <c r="I122" s="21" t="s">
        <v>546</v>
      </c>
      <c r="J122" s="21"/>
      <c r="K122" s="21" t="str">
        <f>VLOOKUP(E122,割り振り!$C$1:$G$45,5,0)</f>
        <v>第2部</v>
      </c>
    </row>
    <row r="123" spans="1:11" ht="18" customHeight="1" x14ac:dyDescent="0.15">
      <c r="A123" s="19">
        <v>122</v>
      </c>
      <c r="B123" s="19" t="s">
        <v>352</v>
      </c>
      <c r="C123" s="19" t="s">
        <v>353</v>
      </c>
      <c r="D123" s="19" t="s">
        <v>354</v>
      </c>
      <c r="E123" s="22" t="str">
        <f>LEFT(D123,MIN(FIND({"郡","市","町","村"},D123&amp;"郡市町村")))</f>
        <v>水戸市</v>
      </c>
      <c r="F123" s="22" t="str">
        <f>LEFT(E123,MIN(FIND({"郡","市","町","村"},E123&amp;"郡市町村")))</f>
        <v>水戸市</v>
      </c>
      <c r="G123" s="19" t="s">
        <v>492</v>
      </c>
      <c r="H123" s="19" t="s">
        <v>493</v>
      </c>
      <c r="I123" s="21" t="s">
        <v>546</v>
      </c>
      <c r="J123" s="21"/>
      <c r="K123" s="21" t="str">
        <f>VLOOKUP(E123,割り振り!$C$1:$G$45,5,0)</f>
        <v>第1部</v>
      </c>
    </row>
    <row r="124" spans="1:11" ht="18" customHeight="1" x14ac:dyDescent="0.15">
      <c r="A124" s="19">
        <v>123</v>
      </c>
      <c r="B124" s="19" t="s">
        <v>355</v>
      </c>
      <c r="C124" s="19" t="s">
        <v>356</v>
      </c>
      <c r="D124" s="19" t="s">
        <v>357</v>
      </c>
      <c r="E124" s="22" t="str">
        <f>LEFT(D124,MIN(FIND({"郡","市","町","村"},D124&amp;"郡市町村")))</f>
        <v>大子町</v>
      </c>
      <c r="F124" s="22"/>
      <c r="G124" s="19"/>
      <c r="H124" s="19"/>
      <c r="I124" s="21"/>
      <c r="J124" s="21"/>
      <c r="K124" s="21" t="str">
        <f>VLOOKUP(E124,割り振り!$C$1:$G$45,5,0)</f>
        <v>第2部</v>
      </c>
    </row>
    <row r="125" spans="1:11" ht="18" customHeight="1" x14ac:dyDescent="0.15">
      <c r="A125" s="19">
        <v>124</v>
      </c>
      <c r="B125" s="19" t="s">
        <v>377</v>
      </c>
      <c r="C125" s="19" t="s">
        <v>358</v>
      </c>
      <c r="D125" s="19" t="s">
        <v>359</v>
      </c>
      <c r="E125" s="22" t="str">
        <f>LEFT(D125,MIN(FIND({"郡","市","町","村"},D125&amp;"郡市町村")))</f>
        <v>つくば市</v>
      </c>
      <c r="F125" s="22" t="str">
        <f>LEFT(E125,MIN(FIND({"郡","市","町","村"},E125&amp;"郡市町村")))</f>
        <v>つくば市</v>
      </c>
      <c r="G125" s="19" t="s">
        <v>408</v>
      </c>
      <c r="H125" s="19" t="s">
        <v>512</v>
      </c>
      <c r="I125" s="21"/>
      <c r="J125" s="21"/>
      <c r="K125" s="21" t="str">
        <f>VLOOKUP(E125,割り振り!$C$1:$G$45,5,0)</f>
        <v>第1部</v>
      </c>
    </row>
    <row r="126" spans="1:11" ht="18" customHeight="1" x14ac:dyDescent="0.15">
      <c r="A126" s="19">
        <v>125</v>
      </c>
      <c r="B126" s="19" t="s">
        <v>378</v>
      </c>
      <c r="C126" s="19" t="s">
        <v>305</v>
      </c>
      <c r="D126" s="19" t="s">
        <v>360</v>
      </c>
      <c r="E126" s="22" t="str">
        <f>LEFT(D126,MIN(FIND({"郡","市","町","村"},D126&amp;"郡市町村")))</f>
        <v>土浦市</v>
      </c>
      <c r="F126" s="22"/>
      <c r="G126" s="19" t="s">
        <v>524</v>
      </c>
      <c r="H126" s="19" t="s">
        <v>525</v>
      </c>
      <c r="I126" s="21"/>
      <c r="J126" s="21"/>
      <c r="K126" s="21" t="str">
        <f>VLOOKUP(E126,割り振り!$C$1:$G$45,5,0)</f>
        <v>第1部</v>
      </c>
    </row>
    <row r="127" spans="1:11" ht="18" customHeight="1" x14ac:dyDescent="0.15">
      <c r="A127" s="19">
        <v>126</v>
      </c>
      <c r="B127" s="19" t="s">
        <v>361</v>
      </c>
      <c r="C127" s="19" t="s">
        <v>66</v>
      </c>
      <c r="D127" s="19" t="s">
        <v>362</v>
      </c>
      <c r="E127" s="22" t="str">
        <f>LEFT(D127,MIN(FIND({"郡","市","町","村"},D127&amp;"郡市町村")))</f>
        <v>水戸市</v>
      </c>
      <c r="F127" s="22" t="str">
        <f>LEFT(E127,MIN(FIND({"郡","市","町","村"},E127&amp;"郡市町村")))</f>
        <v>水戸市</v>
      </c>
      <c r="G127" s="19" t="s">
        <v>483</v>
      </c>
      <c r="H127" s="19" t="s">
        <v>503</v>
      </c>
      <c r="I127" s="21" t="s">
        <v>546</v>
      </c>
      <c r="J127" s="21"/>
      <c r="K127" s="21" t="str">
        <f>VLOOKUP(E127,割り振り!$C$1:$G$45,5,0)</f>
        <v>第1部</v>
      </c>
    </row>
    <row r="128" spans="1:11" ht="18" customHeight="1" x14ac:dyDescent="0.15">
      <c r="A128" s="19">
        <v>127</v>
      </c>
      <c r="B128" s="19" t="s">
        <v>369</v>
      </c>
      <c r="C128" s="19" t="s">
        <v>294</v>
      </c>
      <c r="D128" s="19" t="s">
        <v>363</v>
      </c>
      <c r="E128" s="22" t="str">
        <f>LEFT(D128,MIN(FIND({"郡","市","町","村"},D128&amp;"郡市町村")))</f>
        <v>水戸市</v>
      </c>
      <c r="F128" s="22" t="str">
        <f>LEFT(E128,MIN(FIND({"郡","市","町","村"},E128&amp;"郡市町村")))</f>
        <v>水戸市</v>
      </c>
      <c r="G128" s="19" t="s">
        <v>395</v>
      </c>
      <c r="H128" s="19" t="s">
        <v>396</v>
      </c>
      <c r="I128" s="21" t="s">
        <v>546</v>
      </c>
      <c r="J128" s="21"/>
      <c r="K128" s="21" t="str">
        <f>VLOOKUP(E128,割り振り!$C$1:$G$45,5,0)</f>
        <v>第1部</v>
      </c>
    </row>
    <row r="129" spans="1:11" ht="18" customHeight="1" x14ac:dyDescent="0.15">
      <c r="A129" s="19">
        <v>128</v>
      </c>
      <c r="B129" s="19" t="s">
        <v>370</v>
      </c>
      <c r="C129" s="19" t="s">
        <v>365</v>
      </c>
      <c r="D129" s="19" t="s">
        <v>364</v>
      </c>
      <c r="E129" s="22" t="str">
        <f>LEFT(D129,MIN(FIND({"郡","市","町","村"},D129&amp;"郡市町村")))</f>
        <v>鹿嶋市</v>
      </c>
      <c r="F129" s="22" t="str">
        <f>LEFT(E129,MIN(FIND({"郡","市","町","村"},E129&amp;"郡市町村")))</f>
        <v>鹿嶋市</v>
      </c>
      <c r="G129" s="19" t="s">
        <v>383</v>
      </c>
      <c r="H129" s="19" t="s">
        <v>540</v>
      </c>
      <c r="I129" s="21" t="s">
        <v>546</v>
      </c>
      <c r="J129" s="21"/>
      <c r="K129" s="21" t="str">
        <f>VLOOKUP(E129,割り振り!$C$1:$G$45,5,0)</f>
        <v>第2部</v>
      </c>
    </row>
    <row r="130" spans="1:11" ht="18" customHeight="1" x14ac:dyDescent="0.15">
      <c r="A130" s="19">
        <v>129</v>
      </c>
      <c r="B130" s="19" t="s">
        <v>371</v>
      </c>
      <c r="C130" s="19" t="s">
        <v>367</v>
      </c>
      <c r="D130" s="19" t="s">
        <v>366</v>
      </c>
      <c r="E130" s="22" t="str">
        <f>LEFT(D130,MIN(FIND({"郡","市","町","村"},D130&amp;"郡市町村")))</f>
        <v>つくば市</v>
      </c>
      <c r="F130" s="22"/>
      <c r="G130" s="19" t="s">
        <v>518</v>
      </c>
      <c r="H130" s="19" t="s">
        <v>512</v>
      </c>
      <c r="I130" s="21"/>
      <c r="J130" s="21"/>
      <c r="K130" s="21" t="str">
        <f>VLOOKUP(E130,割り振り!$C$1:$G$45,5,0)</f>
        <v>第1部</v>
      </c>
    </row>
    <row r="131" spans="1:11" ht="18" customHeight="1" x14ac:dyDescent="0.15">
      <c r="A131" s="19">
        <v>130</v>
      </c>
      <c r="B131" s="19" t="s">
        <v>372</v>
      </c>
      <c r="C131" s="19" t="s">
        <v>222</v>
      </c>
      <c r="D131" s="19" t="s">
        <v>368</v>
      </c>
      <c r="E131" s="22" t="str">
        <f>LEFT(D131,MIN(FIND({"郡","市","町","村"},D131&amp;"郡市町村")))</f>
        <v>結城市</v>
      </c>
      <c r="F131" s="22"/>
      <c r="G131" s="19" t="s">
        <v>429</v>
      </c>
      <c r="H131" s="19" t="s">
        <v>512</v>
      </c>
      <c r="I131" s="21"/>
      <c r="J131" s="21"/>
      <c r="K131" s="21" t="str">
        <f>VLOOKUP(E131,割り振り!$C$1:$G$45,5,0)</f>
        <v>第2部</v>
      </c>
    </row>
    <row r="132" spans="1:11" ht="18" customHeight="1" x14ac:dyDescent="0.15">
      <c r="G132" s="20">
        <f>COUNTIF($G$2:$G$131,"○")</f>
        <v>92</v>
      </c>
      <c r="I132" s="20">
        <f>COUNTA(I2:I131)</f>
        <v>89</v>
      </c>
    </row>
    <row r="133" spans="1:11" ht="18" customHeight="1" x14ac:dyDescent="0.15">
      <c r="G133" s="20">
        <f>COUNTIF($G$2:$G$131,"☓")</f>
        <v>36</v>
      </c>
    </row>
    <row r="134" spans="1:11" ht="18" customHeight="1" x14ac:dyDescent="0.15">
      <c r="G134" s="20">
        <f>131-(G132+G133)</f>
        <v>3</v>
      </c>
    </row>
  </sheetData>
  <autoFilter ref="A1:H134">
    <sortState ref="A2:H134">
      <sortCondition ref="A1:A134"/>
    </sortState>
  </autoFilter>
  <phoneticPr fontId="1"/>
  <printOptions horizontalCentered="1"/>
  <pageMargins left="0.19685039370078741" right="0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41"/>
  <sheetViews>
    <sheetView topLeftCell="A92" zoomScaleNormal="100" workbookViewId="0">
      <selection activeCell="D102" sqref="D102"/>
    </sheetView>
  </sheetViews>
  <sheetFormatPr defaultColWidth="6.25" defaultRowHeight="18.75" x14ac:dyDescent="0.15"/>
  <cols>
    <col min="1" max="1" width="6.25" style="26"/>
    <col min="2" max="2" width="9.625" style="26" customWidth="1"/>
    <col min="3" max="3" width="50.75" style="26" customWidth="1"/>
    <col min="4" max="4" width="17.75" style="27" customWidth="1"/>
    <col min="5" max="16384" width="6.25" style="26"/>
  </cols>
  <sheetData>
    <row r="1" spans="1:4" x14ac:dyDescent="0.15">
      <c r="A1" s="26" t="s">
        <v>631</v>
      </c>
    </row>
    <row r="2" spans="1:4" x14ac:dyDescent="0.15">
      <c r="A2" s="33" t="s">
        <v>632</v>
      </c>
      <c r="B2" s="33"/>
      <c r="C2" s="33"/>
      <c r="D2" s="33"/>
    </row>
    <row r="3" spans="1:4" x14ac:dyDescent="0.15">
      <c r="A3" s="27"/>
      <c r="B3" s="27"/>
      <c r="C3" s="27"/>
    </row>
    <row r="4" spans="1:4" x14ac:dyDescent="0.15">
      <c r="A4" s="27"/>
      <c r="B4" s="27"/>
      <c r="C4" s="27"/>
    </row>
    <row r="5" spans="1:4" x14ac:dyDescent="0.15">
      <c r="A5" s="27"/>
      <c r="B5" s="27"/>
      <c r="C5" s="27"/>
    </row>
    <row r="6" spans="1:4" x14ac:dyDescent="0.15">
      <c r="A6" s="27"/>
      <c r="B6" s="27"/>
      <c r="C6" s="27"/>
    </row>
    <row r="7" spans="1:4" x14ac:dyDescent="0.15">
      <c r="A7" s="27"/>
      <c r="B7" s="27"/>
      <c r="C7" s="27"/>
    </row>
    <row r="8" spans="1:4" x14ac:dyDescent="0.15">
      <c r="A8" s="27"/>
      <c r="B8" s="27"/>
      <c r="C8" s="27"/>
    </row>
    <row r="9" spans="1:4" x14ac:dyDescent="0.15">
      <c r="A9" s="27"/>
      <c r="B9" s="27"/>
      <c r="C9" s="27"/>
    </row>
    <row r="10" spans="1:4" x14ac:dyDescent="0.15">
      <c r="A10" s="27"/>
      <c r="B10" s="27"/>
      <c r="C10" s="27"/>
    </row>
    <row r="11" spans="1:4" s="27" customFormat="1" x14ac:dyDescent="0.15">
      <c r="B11" s="28" t="s">
        <v>373</v>
      </c>
      <c r="C11" s="28" t="s">
        <v>374</v>
      </c>
      <c r="D11" s="29" t="s">
        <v>623</v>
      </c>
    </row>
    <row r="12" spans="1:4" x14ac:dyDescent="0.15">
      <c r="B12" s="30">
        <v>1</v>
      </c>
      <c r="C12" s="30" t="s">
        <v>621</v>
      </c>
      <c r="D12" s="29" t="s">
        <v>615</v>
      </c>
    </row>
    <row r="13" spans="1:4" x14ac:dyDescent="0.15">
      <c r="B13" s="30">
        <v>2</v>
      </c>
      <c r="C13" s="30" t="s">
        <v>3</v>
      </c>
      <c r="D13" s="29" t="s">
        <v>615</v>
      </c>
    </row>
    <row r="14" spans="1:4" hidden="1" x14ac:dyDescent="0.15">
      <c r="B14" s="30">
        <v>3</v>
      </c>
      <c r="C14" s="30" t="s">
        <v>6</v>
      </c>
      <c r="D14" s="29" t="s">
        <v>613</v>
      </c>
    </row>
    <row r="15" spans="1:4" hidden="1" x14ac:dyDescent="0.15">
      <c r="B15" s="30">
        <v>4</v>
      </c>
      <c r="C15" s="30" t="s">
        <v>9</v>
      </c>
      <c r="D15" s="29" t="s">
        <v>613</v>
      </c>
    </row>
    <row r="16" spans="1:4" hidden="1" x14ac:dyDescent="0.15">
      <c r="B16" s="30">
        <v>5</v>
      </c>
      <c r="C16" s="30" t="s">
        <v>12</v>
      </c>
      <c r="D16" s="29" t="s">
        <v>613</v>
      </c>
    </row>
    <row r="17" spans="2:4" hidden="1" x14ac:dyDescent="0.15">
      <c r="B17" s="30">
        <v>6</v>
      </c>
      <c r="C17" s="30" t="s">
        <v>15</v>
      </c>
      <c r="D17" s="29" t="s">
        <v>613</v>
      </c>
    </row>
    <row r="18" spans="2:4" hidden="1" x14ac:dyDescent="0.15">
      <c r="B18" s="30">
        <v>7</v>
      </c>
      <c r="C18" s="30" t="s">
        <v>18</v>
      </c>
      <c r="D18" s="29" t="s">
        <v>613</v>
      </c>
    </row>
    <row r="19" spans="2:4" hidden="1" x14ac:dyDescent="0.15">
      <c r="B19" s="30">
        <v>8</v>
      </c>
      <c r="C19" s="30" t="s">
        <v>21</v>
      </c>
      <c r="D19" s="29" t="s">
        <v>613</v>
      </c>
    </row>
    <row r="20" spans="2:4" x14ac:dyDescent="0.15">
      <c r="B20" s="30">
        <v>9</v>
      </c>
      <c r="C20" s="30" t="s">
        <v>24</v>
      </c>
      <c r="D20" s="29" t="s">
        <v>615</v>
      </c>
    </row>
    <row r="21" spans="2:4" hidden="1" x14ac:dyDescent="0.15">
      <c r="B21" s="30">
        <v>10</v>
      </c>
      <c r="C21" s="30" t="s">
        <v>27</v>
      </c>
      <c r="D21" s="29" t="s">
        <v>613</v>
      </c>
    </row>
    <row r="22" spans="2:4" hidden="1" x14ac:dyDescent="0.15">
      <c r="B22" s="30">
        <v>11</v>
      </c>
      <c r="C22" s="30" t="s">
        <v>30</v>
      </c>
      <c r="D22" s="29" t="s">
        <v>613</v>
      </c>
    </row>
    <row r="23" spans="2:4" hidden="1" x14ac:dyDescent="0.15">
      <c r="B23" s="30">
        <v>12</v>
      </c>
      <c r="C23" s="30" t="s">
        <v>33</v>
      </c>
      <c r="D23" s="29" t="s">
        <v>613</v>
      </c>
    </row>
    <row r="24" spans="2:4" x14ac:dyDescent="0.15">
      <c r="B24" s="30">
        <v>13</v>
      </c>
      <c r="C24" s="30" t="s">
        <v>36</v>
      </c>
      <c r="D24" s="29" t="s">
        <v>615</v>
      </c>
    </row>
    <row r="25" spans="2:4" hidden="1" x14ac:dyDescent="0.15">
      <c r="B25" s="30">
        <v>14</v>
      </c>
      <c r="C25" s="30" t="s">
        <v>622</v>
      </c>
      <c r="D25" s="29" t="s">
        <v>613</v>
      </c>
    </row>
    <row r="26" spans="2:4" hidden="1" x14ac:dyDescent="0.15">
      <c r="B26" s="30">
        <v>15</v>
      </c>
      <c r="C26" s="30" t="s">
        <v>42</v>
      </c>
      <c r="D26" s="29" t="s">
        <v>613</v>
      </c>
    </row>
    <row r="27" spans="2:4" hidden="1" x14ac:dyDescent="0.15">
      <c r="B27" s="30">
        <v>16</v>
      </c>
      <c r="C27" s="30" t="s">
        <v>45</v>
      </c>
      <c r="D27" s="29" t="s">
        <v>613</v>
      </c>
    </row>
    <row r="28" spans="2:4" hidden="1" x14ac:dyDescent="0.15">
      <c r="B28" s="30">
        <v>17</v>
      </c>
      <c r="C28" s="30" t="s">
        <v>48</v>
      </c>
      <c r="D28" s="29" t="s">
        <v>613</v>
      </c>
    </row>
    <row r="29" spans="2:4" hidden="1" x14ac:dyDescent="0.15">
      <c r="B29" s="30">
        <v>18</v>
      </c>
      <c r="C29" s="30" t="s">
        <v>51</v>
      </c>
      <c r="D29" s="29" t="s">
        <v>613</v>
      </c>
    </row>
    <row r="30" spans="2:4" hidden="1" x14ac:dyDescent="0.15">
      <c r="B30" s="30">
        <v>19</v>
      </c>
      <c r="C30" s="30" t="s">
        <v>53</v>
      </c>
      <c r="D30" s="29" t="s">
        <v>613</v>
      </c>
    </row>
    <row r="31" spans="2:4" hidden="1" x14ac:dyDescent="0.15">
      <c r="B31" s="30">
        <v>20</v>
      </c>
      <c r="C31" s="30" t="s">
        <v>56</v>
      </c>
      <c r="D31" s="29" t="s">
        <v>613</v>
      </c>
    </row>
    <row r="32" spans="2:4" hidden="1" x14ac:dyDescent="0.15">
      <c r="B32" s="30">
        <v>21</v>
      </c>
      <c r="C32" s="30" t="s">
        <v>59</v>
      </c>
      <c r="D32" s="29" t="s">
        <v>613</v>
      </c>
    </row>
    <row r="33" spans="2:4" hidden="1" x14ac:dyDescent="0.15">
      <c r="B33" s="30">
        <v>22</v>
      </c>
      <c r="C33" s="30" t="s">
        <v>62</v>
      </c>
      <c r="D33" s="29" t="s">
        <v>613</v>
      </c>
    </row>
    <row r="34" spans="2:4" hidden="1" x14ac:dyDescent="0.15">
      <c r="B34" s="30">
        <v>23</v>
      </c>
      <c r="C34" s="30" t="s">
        <v>65</v>
      </c>
      <c r="D34" s="29" t="s">
        <v>613</v>
      </c>
    </row>
    <row r="35" spans="2:4" hidden="1" x14ac:dyDescent="0.15">
      <c r="B35" s="30">
        <v>24</v>
      </c>
      <c r="C35" s="30" t="s">
        <v>68</v>
      </c>
      <c r="D35" s="29" t="s">
        <v>613</v>
      </c>
    </row>
    <row r="36" spans="2:4" hidden="1" x14ac:dyDescent="0.15">
      <c r="B36" s="30">
        <v>25</v>
      </c>
      <c r="C36" s="30" t="s">
        <v>71</v>
      </c>
      <c r="D36" s="29" t="s">
        <v>613</v>
      </c>
    </row>
    <row r="37" spans="2:4" hidden="1" x14ac:dyDescent="0.15">
      <c r="B37" s="30">
        <v>26</v>
      </c>
      <c r="C37" s="30" t="s">
        <v>74</v>
      </c>
      <c r="D37" s="29" t="s">
        <v>613</v>
      </c>
    </row>
    <row r="38" spans="2:4" hidden="1" x14ac:dyDescent="0.15">
      <c r="B38" s="30">
        <v>27</v>
      </c>
      <c r="C38" s="30" t="s">
        <v>77</v>
      </c>
      <c r="D38" s="29" t="s">
        <v>613</v>
      </c>
    </row>
    <row r="39" spans="2:4" hidden="1" x14ac:dyDescent="0.15">
      <c r="B39" s="30">
        <v>28</v>
      </c>
      <c r="C39" s="30" t="s">
        <v>80</v>
      </c>
      <c r="D39" s="29" t="s">
        <v>613</v>
      </c>
    </row>
    <row r="40" spans="2:4" hidden="1" x14ac:dyDescent="0.15">
      <c r="B40" s="30">
        <v>29</v>
      </c>
      <c r="C40" s="30" t="s">
        <v>83</v>
      </c>
      <c r="D40" s="29" t="s">
        <v>613</v>
      </c>
    </row>
    <row r="41" spans="2:4" hidden="1" x14ac:dyDescent="0.15">
      <c r="B41" s="30">
        <v>30</v>
      </c>
      <c r="C41" s="30" t="s">
        <v>86</v>
      </c>
      <c r="D41" s="29" t="s">
        <v>613</v>
      </c>
    </row>
    <row r="42" spans="2:4" hidden="1" x14ac:dyDescent="0.15">
      <c r="B42" s="30">
        <v>31</v>
      </c>
      <c r="C42" s="30" t="s">
        <v>89</v>
      </c>
      <c r="D42" s="29" t="s">
        <v>613</v>
      </c>
    </row>
    <row r="43" spans="2:4" hidden="1" x14ac:dyDescent="0.15">
      <c r="B43" s="30">
        <v>32</v>
      </c>
      <c r="C43" s="30" t="s">
        <v>92</v>
      </c>
      <c r="D43" s="29" t="s">
        <v>613</v>
      </c>
    </row>
    <row r="44" spans="2:4" hidden="1" x14ac:dyDescent="0.15">
      <c r="B44" s="30">
        <v>33</v>
      </c>
      <c r="C44" s="30" t="s">
        <v>95</v>
      </c>
      <c r="D44" s="29" t="s">
        <v>613</v>
      </c>
    </row>
    <row r="45" spans="2:4" hidden="1" x14ac:dyDescent="0.15">
      <c r="B45" s="30">
        <v>34</v>
      </c>
      <c r="C45" s="30" t="s">
        <v>98</v>
      </c>
      <c r="D45" s="29" t="s">
        <v>613</v>
      </c>
    </row>
    <row r="46" spans="2:4" hidden="1" x14ac:dyDescent="0.15">
      <c r="B46" s="30">
        <v>35</v>
      </c>
      <c r="C46" s="30" t="s">
        <v>101</v>
      </c>
      <c r="D46" s="29" t="s">
        <v>613</v>
      </c>
    </row>
    <row r="47" spans="2:4" x14ac:dyDescent="0.15">
      <c r="B47" s="30">
        <v>36</v>
      </c>
      <c r="C47" s="30" t="s">
        <v>104</v>
      </c>
      <c r="D47" s="29" t="s">
        <v>615</v>
      </c>
    </row>
    <row r="48" spans="2:4" x14ac:dyDescent="0.15">
      <c r="B48" s="30">
        <v>37</v>
      </c>
      <c r="C48" s="30" t="s">
        <v>107</v>
      </c>
      <c r="D48" s="29" t="s">
        <v>615</v>
      </c>
    </row>
    <row r="49" spans="2:4" x14ac:dyDescent="0.15">
      <c r="B49" s="30">
        <v>38</v>
      </c>
      <c r="C49" s="30" t="s">
        <v>109</v>
      </c>
      <c r="D49" s="29" t="s">
        <v>615</v>
      </c>
    </row>
    <row r="50" spans="2:4" x14ac:dyDescent="0.15">
      <c r="B50" s="30">
        <v>39</v>
      </c>
      <c r="C50" s="30" t="s">
        <v>112</v>
      </c>
      <c r="D50" s="29" t="s">
        <v>615</v>
      </c>
    </row>
    <row r="51" spans="2:4" x14ac:dyDescent="0.15">
      <c r="B51" s="30">
        <v>40</v>
      </c>
      <c r="C51" s="30" t="s">
        <v>115</v>
      </c>
      <c r="D51" s="29" t="s">
        <v>615</v>
      </c>
    </row>
    <row r="52" spans="2:4" x14ac:dyDescent="0.15">
      <c r="B52" s="30">
        <v>41</v>
      </c>
      <c r="C52" s="30" t="s">
        <v>118</v>
      </c>
      <c r="D52" s="29" t="s">
        <v>615</v>
      </c>
    </row>
    <row r="53" spans="2:4" x14ac:dyDescent="0.15">
      <c r="B53" s="30">
        <v>42</v>
      </c>
      <c r="C53" s="30" t="s">
        <v>121</v>
      </c>
      <c r="D53" s="29" t="s">
        <v>615</v>
      </c>
    </row>
    <row r="54" spans="2:4" x14ac:dyDescent="0.15">
      <c r="B54" s="30">
        <v>43</v>
      </c>
      <c r="C54" s="30" t="s">
        <v>124</v>
      </c>
      <c r="D54" s="29" t="s">
        <v>615</v>
      </c>
    </row>
    <row r="55" spans="2:4" x14ac:dyDescent="0.15">
      <c r="B55" s="30">
        <v>44</v>
      </c>
      <c r="C55" s="30" t="s">
        <v>127</v>
      </c>
      <c r="D55" s="29" t="s">
        <v>615</v>
      </c>
    </row>
    <row r="56" spans="2:4" hidden="1" x14ac:dyDescent="0.15">
      <c r="B56" s="30">
        <v>45</v>
      </c>
      <c r="C56" s="30" t="s">
        <v>130</v>
      </c>
      <c r="D56" s="29" t="s">
        <v>613</v>
      </c>
    </row>
    <row r="57" spans="2:4" hidden="1" x14ac:dyDescent="0.15">
      <c r="B57" s="30">
        <v>46</v>
      </c>
      <c r="C57" s="30" t="s">
        <v>133</v>
      </c>
      <c r="D57" s="29" t="s">
        <v>613</v>
      </c>
    </row>
    <row r="58" spans="2:4" hidden="1" x14ac:dyDescent="0.15">
      <c r="B58" s="30">
        <v>47</v>
      </c>
      <c r="C58" s="30" t="s">
        <v>136</v>
      </c>
      <c r="D58" s="29" t="s">
        <v>613</v>
      </c>
    </row>
    <row r="59" spans="2:4" hidden="1" x14ac:dyDescent="0.15">
      <c r="B59" s="30">
        <v>48</v>
      </c>
      <c r="C59" s="30" t="s">
        <v>139</v>
      </c>
      <c r="D59" s="29" t="s">
        <v>613</v>
      </c>
    </row>
    <row r="60" spans="2:4" hidden="1" x14ac:dyDescent="0.15">
      <c r="B60" s="30">
        <v>49</v>
      </c>
      <c r="C60" s="30" t="s">
        <v>141</v>
      </c>
      <c r="D60" s="29" t="s">
        <v>613</v>
      </c>
    </row>
    <row r="61" spans="2:4" hidden="1" x14ac:dyDescent="0.15">
      <c r="B61" s="30">
        <v>50</v>
      </c>
      <c r="C61" s="30" t="s">
        <v>144</v>
      </c>
      <c r="D61" s="29" t="s">
        <v>613</v>
      </c>
    </row>
    <row r="62" spans="2:4" hidden="1" x14ac:dyDescent="0.15">
      <c r="B62" s="30">
        <v>51</v>
      </c>
      <c r="C62" s="30" t="s">
        <v>147</v>
      </c>
      <c r="D62" s="29" t="s">
        <v>613</v>
      </c>
    </row>
    <row r="63" spans="2:4" hidden="1" x14ac:dyDescent="0.15">
      <c r="B63" s="30">
        <v>52</v>
      </c>
      <c r="C63" s="30" t="s">
        <v>150</v>
      </c>
      <c r="D63" s="29" t="s">
        <v>613</v>
      </c>
    </row>
    <row r="64" spans="2:4" hidden="1" x14ac:dyDescent="0.15">
      <c r="B64" s="30">
        <v>53</v>
      </c>
      <c r="C64" s="30" t="s">
        <v>153</v>
      </c>
      <c r="D64" s="29" t="s">
        <v>613</v>
      </c>
    </row>
    <row r="65" spans="2:4" x14ac:dyDescent="0.15">
      <c r="B65" s="30">
        <v>54</v>
      </c>
      <c r="C65" s="30" t="s">
        <v>156</v>
      </c>
      <c r="D65" s="29" t="s">
        <v>615</v>
      </c>
    </row>
    <row r="66" spans="2:4" x14ac:dyDescent="0.15">
      <c r="B66" s="30">
        <v>55</v>
      </c>
      <c r="C66" s="30" t="s">
        <v>159</v>
      </c>
      <c r="D66" s="29" t="s">
        <v>615</v>
      </c>
    </row>
    <row r="67" spans="2:4" x14ac:dyDescent="0.15">
      <c r="B67" s="30">
        <v>56</v>
      </c>
      <c r="C67" s="30" t="s">
        <v>162</v>
      </c>
      <c r="D67" s="29" t="s">
        <v>615</v>
      </c>
    </row>
    <row r="68" spans="2:4" x14ac:dyDescent="0.15">
      <c r="B68" s="30">
        <v>57</v>
      </c>
      <c r="C68" s="30" t="s">
        <v>165</v>
      </c>
      <c r="D68" s="29" t="s">
        <v>615</v>
      </c>
    </row>
    <row r="69" spans="2:4" x14ac:dyDescent="0.15">
      <c r="B69" s="30">
        <v>58</v>
      </c>
      <c r="C69" s="30" t="s">
        <v>168</v>
      </c>
      <c r="D69" s="29" t="s">
        <v>615</v>
      </c>
    </row>
    <row r="70" spans="2:4" x14ac:dyDescent="0.15">
      <c r="B70" s="30">
        <v>59</v>
      </c>
      <c r="C70" s="30" t="s">
        <v>171</v>
      </c>
      <c r="D70" s="29" t="s">
        <v>615</v>
      </c>
    </row>
    <row r="71" spans="2:4" x14ac:dyDescent="0.15">
      <c r="B71" s="30">
        <v>60</v>
      </c>
      <c r="C71" s="30" t="s">
        <v>174</v>
      </c>
      <c r="D71" s="29" t="s">
        <v>615</v>
      </c>
    </row>
    <row r="72" spans="2:4" x14ac:dyDescent="0.15">
      <c r="B72" s="30">
        <v>61</v>
      </c>
      <c r="C72" s="30" t="s">
        <v>177</v>
      </c>
      <c r="D72" s="29" t="s">
        <v>615</v>
      </c>
    </row>
    <row r="73" spans="2:4" x14ac:dyDescent="0.15">
      <c r="B73" s="30">
        <v>62</v>
      </c>
      <c r="C73" s="30" t="s">
        <v>180</v>
      </c>
      <c r="D73" s="29" t="s">
        <v>615</v>
      </c>
    </row>
    <row r="74" spans="2:4" x14ac:dyDescent="0.15">
      <c r="B74" s="30">
        <v>63</v>
      </c>
      <c r="C74" s="30" t="s">
        <v>183</v>
      </c>
      <c r="D74" s="29" t="s">
        <v>615</v>
      </c>
    </row>
    <row r="75" spans="2:4" x14ac:dyDescent="0.15">
      <c r="B75" s="30">
        <v>64</v>
      </c>
      <c r="C75" s="30" t="s">
        <v>186</v>
      </c>
      <c r="D75" s="29" t="s">
        <v>615</v>
      </c>
    </row>
    <row r="76" spans="2:4" hidden="1" x14ac:dyDescent="0.15">
      <c r="B76" s="30">
        <v>65</v>
      </c>
      <c r="C76" s="30" t="s">
        <v>189</v>
      </c>
      <c r="D76" s="29" t="s">
        <v>613</v>
      </c>
    </row>
    <row r="77" spans="2:4" hidden="1" x14ac:dyDescent="0.15">
      <c r="B77" s="30">
        <v>66</v>
      </c>
      <c r="C77" s="30" t="s">
        <v>192</v>
      </c>
      <c r="D77" s="29" t="s">
        <v>613</v>
      </c>
    </row>
    <row r="78" spans="2:4" hidden="1" x14ac:dyDescent="0.15">
      <c r="B78" s="30">
        <v>67</v>
      </c>
      <c r="C78" s="30" t="s">
        <v>195</v>
      </c>
      <c r="D78" s="29" t="s">
        <v>613</v>
      </c>
    </row>
    <row r="79" spans="2:4" x14ac:dyDescent="0.15">
      <c r="B79" s="30">
        <v>68</v>
      </c>
      <c r="C79" s="30" t="s">
        <v>198</v>
      </c>
      <c r="D79" s="29" t="s">
        <v>615</v>
      </c>
    </row>
    <row r="80" spans="2:4" x14ac:dyDescent="0.15">
      <c r="B80" s="30">
        <v>69</v>
      </c>
      <c r="C80" s="30" t="s">
        <v>201</v>
      </c>
      <c r="D80" s="29" t="s">
        <v>615</v>
      </c>
    </row>
    <row r="81" spans="2:4" x14ac:dyDescent="0.15">
      <c r="B81" s="30">
        <v>70</v>
      </c>
      <c r="C81" s="30" t="s">
        <v>204</v>
      </c>
      <c r="D81" s="29" t="s">
        <v>615</v>
      </c>
    </row>
    <row r="82" spans="2:4" x14ac:dyDescent="0.15">
      <c r="B82" s="30">
        <v>71</v>
      </c>
      <c r="C82" s="30" t="s">
        <v>207</v>
      </c>
      <c r="D82" s="29" t="s">
        <v>615</v>
      </c>
    </row>
    <row r="83" spans="2:4" x14ac:dyDescent="0.15">
      <c r="B83" s="30">
        <v>72</v>
      </c>
      <c r="C83" s="30" t="s">
        <v>210</v>
      </c>
      <c r="D83" s="29" t="s">
        <v>615</v>
      </c>
    </row>
    <row r="84" spans="2:4" x14ac:dyDescent="0.15">
      <c r="B84" s="30">
        <v>73</v>
      </c>
      <c r="C84" s="30" t="s">
        <v>213</v>
      </c>
      <c r="D84" s="29" t="s">
        <v>615</v>
      </c>
    </row>
    <row r="85" spans="2:4" x14ac:dyDescent="0.15">
      <c r="B85" s="30">
        <v>74</v>
      </c>
      <c r="C85" s="30" t="s">
        <v>216</v>
      </c>
      <c r="D85" s="29" t="s">
        <v>615</v>
      </c>
    </row>
    <row r="86" spans="2:4" x14ac:dyDescent="0.15">
      <c r="B86" s="30">
        <v>75</v>
      </c>
      <c r="C86" s="30" t="s">
        <v>219</v>
      </c>
      <c r="D86" s="29" t="s">
        <v>615</v>
      </c>
    </row>
    <row r="87" spans="2:4" x14ac:dyDescent="0.15">
      <c r="B87" s="30">
        <v>76</v>
      </c>
      <c r="C87" s="30" t="s">
        <v>221</v>
      </c>
      <c r="D87" s="29" t="s">
        <v>615</v>
      </c>
    </row>
    <row r="88" spans="2:4" x14ac:dyDescent="0.15">
      <c r="B88" s="30">
        <v>77</v>
      </c>
      <c r="C88" s="30" t="s">
        <v>224</v>
      </c>
      <c r="D88" s="29" t="s">
        <v>615</v>
      </c>
    </row>
    <row r="89" spans="2:4" x14ac:dyDescent="0.15">
      <c r="B89" s="30">
        <v>78</v>
      </c>
      <c r="C89" s="30" t="s">
        <v>478</v>
      </c>
      <c r="D89" s="29" t="s">
        <v>615</v>
      </c>
    </row>
    <row r="90" spans="2:4" x14ac:dyDescent="0.15">
      <c r="B90" s="30">
        <v>79</v>
      </c>
      <c r="C90" s="30" t="s">
        <v>229</v>
      </c>
      <c r="D90" s="29" t="s">
        <v>615</v>
      </c>
    </row>
    <row r="91" spans="2:4" x14ac:dyDescent="0.15">
      <c r="B91" s="30">
        <v>80</v>
      </c>
      <c r="C91" s="30" t="s">
        <v>232</v>
      </c>
      <c r="D91" s="29" t="s">
        <v>615</v>
      </c>
    </row>
    <row r="92" spans="2:4" x14ac:dyDescent="0.15">
      <c r="B92" s="30">
        <v>81</v>
      </c>
      <c r="C92" s="30" t="s">
        <v>235</v>
      </c>
      <c r="D92" s="29" t="s">
        <v>615</v>
      </c>
    </row>
    <row r="93" spans="2:4" x14ac:dyDescent="0.15">
      <c r="B93" s="30">
        <v>82</v>
      </c>
      <c r="C93" s="30" t="s">
        <v>238</v>
      </c>
      <c r="D93" s="29" t="s">
        <v>615</v>
      </c>
    </row>
    <row r="94" spans="2:4" x14ac:dyDescent="0.15">
      <c r="B94" s="30">
        <v>83</v>
      </c>
      <c r="C94" s="30" t="s">
        <v>241</v>
      </c>
      <c r="D94" s="29" t="s">
        <v>615</v>
      </c>
    </row>
    <row r="95" spans="2:4" x14ac:dyDescent="0.15">
      <c r="B95" s="30">
        <v>84</v>
      </c>
      <c r="C95" s="30" t="s">
        <v>244</v>
      </c>
      <c r="D95" s="29" t="s">
        <v>615</v>
      </c>
    </row>
    <row r="96" spans="2:4" x14ac:dyDescent="0.15">
      <c r="B96" s="30">
        <v>85</v>
      </c>
      <c r="C96" s="30" t="s">
        <v>247</v>
      </c>
      <c r="D96" s="29" t="s">
        <v>615</v>
      </c>
    </row>
    <row r="97" spans="2:4" x14ac:dyDescent="0.15">
      <c r="B97" s="30">
        <v>86</v>
      </c>
      <c r="C97" s="30" t="s">
        <v>250</v>
      </c>
      <c r="D97" s="29" t="s">
        <v>615</v>
      </c>
    </row>
    <row r="98" spans="2:4" x14ac:dyDescent="0.15">
      <c r="B98" s="30">
        <v>87</v>
      </c>
      <c r="C98" s="30" t="s">
        <v>253</v>
      </c>
      <c r="D98" s="29" t="s">
        <v>615</v>
      </c>
    </row>
    <row r="99" spans="2:4" x14ac:dyDescent="0.15">
      <c r="B99" s="30">
        <v>88</v>
      </c>
      <c r="C99" s="30" t="s">
        <v>256</v>
      </c>
      <c r="D99" s="29" t="s">
        <v>615</v>
      </c>
    </row>
    <row r="100" spans="2:4" x14ac:dyDescent="0.15">
      <c r="B100" s="30">
        <v>89</v>
      </c>
      <c r="C100" s="30" t="s">
        <v>259</v>
      </c>
      <c r="D100" s="29" t="s">
        <v>615</v>
      </c>
    </row>
    <row r="101" spans="2:4" x14ac:dyDescent="0.15">
      <c r="B101" s="30">
        <v>90</v>
      </c>
      <c r="C101" s="30" t="s">
        <v>262</v>
      </c>
      <c r="D101" s="29" t="s">
        <v>615</v>
      </c>
    </row>
    <row r="102" spans="2:4" x14ac:dyDescent="0.15">
      <c r="B102" s="30">
        <v>91</v>
      </c>
      <c r="C102" s="30" t="s">
        <v>265</v>
      </c>
      <c r="D102" s="29" t="s">
        <v>615</v>
      </c>
    </row>
    <row r="103" spans="2:4" hidden="1" x14ac:dyDescent="0.15">
      <c r="B103" s="30">
        <v>92</v>
      </c>
      <c r="C103" s="30" t="s">
        <v>268</v>
      </c>
      <c r="D103" s="29" t="s">
        <v>613</v>
      </c>
    </row>
    <row r="104" spans="2:4" x14ac:dyDescent="0.15">
      <c r="B104" s="30">
        <v>93</v>
      </c>
      <c r="C104" s="30" t="s">
        <v>271</v>
      </c>
      <c r="D104" s="29" t="s">
        <v>615</v>
      </c>
    </row>
    <row r="105" spans="2:4" hidden="1" x14ac:dyDescent="0.15">
      <c r="B105" s="30">
        <v>94</v>
      </c>
      <c r="C105" s="30" t="s">
        <v>274</v>
      </c>
      <c r="D105" s="29" t="s">
        <v>613</v>
      </c>
    </row>
    <row r="106" spans="2:4" hidden="1" x14ac:dyDescent="0.15">
      <c r="B106" s="30">
        <v>95</v>
      </c>
      <c r="C106" s="30" t="s">
        <v>379</v>
      </c>
      <c r="D106" s="29" t="s">
        <v>613</v>
      </c>
    </row>
    <row r="107" spans="2:4" hidden="1" x14ac:dyDescent="0.15">
      <c r="B107" s="30">
        <v>96</v>
      </c>
      <c r="C107" s="30" t="s">
        <v>279</v>
      </c>
      <c r="D107" s="29" t="s">
        <v>613</v>
      </c>
    </row>
    <row r="108" spans="2:4" hidden="1" x14ac:dyDescent="0.15">
      <c r="B108" s="30">
        <v>97</v>
      </c>
      <c r="C108" s="30" t="s">
        <v>282</v>
      </c>
      <c r="D108" s="29" t="s">
        <v>613</v>
      </c>
    </row>
    <row r="109" spans="2:4" hidden="1" x14ac:dyDescent="0.15">
      <c r="B109" s="30">
        <v>98</v>
      </c>
      <c r="C109" s="30" t="s">
        <v>284</v>
      </c>
      <c r="D109" s="29" t="s">
        <v>613</v>
      </c>
    </row>
    <row r="110" spans="2:4" hidden="1" x14ac:dyDescent="0.15">
      <c r="B110" s="30">
        <v>99</v>
      </c>
      <c r="C110" s="30" t="s">
        <v>287</v>
      </c>
      <c r="D110" s="29" t="s">
        <v>613</v>
      </c>
    </row>
    <row r="111" spans="2:4" hidden="1" x14ac:dyDescent="0.15">
      <c r="B111" s="30">
        <v>100</v>
      </c>
      <c r="C111" s="30" t="s">
        <v>290</v>
      </c>
      <c r="D111" s="29" t="s">
        <v>613</v>
      </c>
    </row>
    <row r="112" spans="2:4" hidden="1" x14ac:dyDescent="0.15">
      <c r="B112" s="30">
        <v>101</v>
      </c>
      <c r="C112" s="30" t="s">
        <v>293</v>
      </c>
      <c r="D112" s="29" t="s">
        <v>613</v>
      </c>
    </row>
    <row r="113" spans="2:4" hidden="1" x14ac:dyDescent="0.15">
      <c r="B113" s="30">
        <v>102</v>
      </c>
      <c r="C113" s="30" t="s">
        <v>296</v>
      </c>
      <c r="D113" s="29" t="s">
        <v>613</v>
      </c>
    </row>
    <row r="114" spans="2:4" x14ac:dyDescent="0.15">
      <c r="B114" s="30">
        <v>103</v>
      </c>
      <c r="C114" s="30" t="s">
        <v>298</v>
      </c>
      <c r="D114" s="29" t="s">
        <v>615</v>
      </c>
    </row>
    <row r="115" spans="2:4" x14ac:dyDescent="0.15">
      <c r="B115" s="30">
        <v>104</v>
      </c>
      <c r="C115" s="30" t="s">
        <v>301</v>
      </c>
      <c r="D115" s="29" t="s">
        <v>615</v>
      </c>
    </row>
    <row r="116" spans="2:4" hidden="1" x14ac:dyDescent="0.15">
      <c r="B116" s="30">
        <v>105</v>
      </c>
      <c r="C116" s="30" t="s">
        <v>304</v>
      </c>
      <c r="D116" s="29" t="s">
        <v>613</v>
      </c>
    </row>
    <row r="117" spans="2:4" hidden="1" x14ac:dyDescent="0.15">
      <c r="B117" s="30">
        <v>106</v>
      </c>
      <c r="C117" s="30" t="s">
        <v>307</v>
      </c>
      <c r="D117" s="29" t="s">
        <v>613</v>
      </c>
    </row>
    <row r="118" spans="2:4" hidden="1" x14ac:dyDescent="0.15">
      <c r="B118" s="30">
        <v>107</v>
      </c>
      <c r="C118" s="30" t="s">
        <v>309</v>
      </c>
      <c r="D118" s="29" t="s">
        <v>613</v>
      </c>
    </row>
    <row r="119" spans="2:4" x14ac:dyDescent="0.15">
      <c r="B119" s="30">
        <v>108</v>
      </c>
      <c r="C119" s="30" t="s">
        <v>312</v>
      </c>
      <c r="D119" s="29" t="s">
        <v>615</v>
      </c>
    </row>
    <row r="120" spans="2:4" hidden="1" x14ac:dyDescent="0.15">
      <c r="B120" s="30">
        <v>109</v>
      </c>
      <c r="C120" s="30" t="s">
        <v>315</v>
      </c>
      <c r="D120" s="29" t="s">
        <v>613</v>
      </c>
    </row>
    <row r="121" spans="2:4" x14ac:dyDescent="0.15">
      <c r="B121" s="30">
        <v>110</v>
      </c>
      <c r="C121" s="30" t="s">
        <v>318</v>
      </c>
      <c r="D121" s="29" t="s">
        <v>615</v>
      </c>
    </row>
    <row r="122" spans="2:4" x14ac:dyDescent="0.15">
      <c r="B122" s="30">
        <v>111</v>
      </c>
      <c r="C122" s="30" t="s">
        <v>321</v>
      </c>
      <c r="D122" s="29" t="s">
        <v>615</v>
      </c>
    </row>
    <row r="123" spans="2:4" x14ac:dyDescent="0.15">
      <c r="B123" s="30">
        <v>112</v>
      </c>
      <c r="C123" s="30" t="s">
        <v>324</v>
      </c>
      <c r="D123" s="29" t="s">
        <v>615</v>
      </c>
    </row>
    <row r="124" spans="2:4" x14ac:dyDescent="0.15">
      <c r="B124" s="30">
        <v>113</v>
      </c>
      <c r="C124" s="30" t="s">
        <v>327</v>
      </c>
      <c r="D124" s="29" t="s">
        <v>615</v>
      </c>
    </row>
    <row r="125" spans="2:4" hidden="1" x14ac:dyDescent="0.15">
      <c r="B125" s="30">
        <v>114</v>
      </c>
      <c r="C125" s="30" t="s">
        <v>330</v>
      </c>
      <c r="D125" s="29" t="s">
        <v>613</v>
      </c>
    </row>
    <row r="126" spans="2:4" hidden="1" x14ac:dyDescent="0.15">
      <c r="B126" s="30">
        <v>115</v>
      </c>
      <c r="C126" s="30" t="s">
        <v>333</v>
      </c>
      <c r="D126" s="29" t="s">
        <v>613</v>
      </c>
    </row>
    <row r="127" spans="2:4" x14ac:dyDescent="0.15">
      <c r="B127" s="30">
        <v>116</v>
      </c>
      <c r="C127" s="30" t="s">
        <v>336</v>
      </c>
      <c r="D127" s="29" t="s">
        <v>615</v>
      </c>
    </row>
    <row r="128" spans="2:4" hidden="1" x14ac:dyDescent="0.15">
      <c r="B128" s="30">
        <v>117</v>
      </c>
      <c r="C128" s="30" t="s">
        <v>339</v>
      </c>
      <c r="D128" s="29" t="s">
        <v>613</v>
      </c>
    </row>
    <row r="129" spans="2:4" hidden="1" x14ac:dyDescent="0.15">
      <c r="B129" s="30">
        <v>118</v>
      </c>
      <c r="C129" s="30" t="s">
        <v>624</v>
      </c>
      <c r="D129" s="29" t="s">
        <v>613</v>
      </c>
    </row>
    <row r="130" spans="2:4" x14ac:dyDescent="0.15">
      <c r="B130" s="30">
        <v>119</v>
      </c>
      <c r="C130" s="30" t="s">
        <v>625</v>
      </c>
      <c r="D130" s="29" t="s">
        <v>615</v>
      </c>
    </row>
    <row r="131" spans="2:4" x14ac:dyDescent="0.15">
      <c r="B131" s="30">
        <v>120</v>
      </c>
      <c r="C131" s="30" t="s">
        <v>626</v>
      </c>
      <c r="D131" s="29" t="s">
        <v>615</v>
      </c>
    </row>
    <row r="132" spans="2:4" x14ac:dyDescent="0.15">
      <c r="B132" s="30">
        <v>121</v>
      </c>
      <c r="C132" s="30" t="s">
        <v>627</v>
      </c>
      <c r="D132" s="29" t="s">
        <v>615</v>
      </c>
    </row>
    <row r="133" spans="2:4" hidden="1" x14ac:dyDescent="0.15">
      <c r="B133" s="30">
        <v>122</v>
      </c>
      <c r="C133" s="30" t="s">
        <v>628</v>
      </c>
      <c r="D133" s="29" t="s">
        <v>613</v>
      </c>
    </row>
    <row r="134" spans="2:4" x14ac:dyDescent="0.15">
      <c r="B134" s="30">
        <v>123</v>
      </c>
      <c r="C134" s="30" t="s">
        <v>629</v>
      </c>
      <c r="D134" s="29" t="s">
        <v>615</v>
      </c>
    </row>
    <row r="135" spans="2:4" hidden="1" x14ac:dyDescent="0.15">
      <c r="B135" s="30">
        <v>124</v>
      </c>
      <c r="C135" s="30" t="s">
        <v>630</v>
      </c>
      <c r="D135" s="29" t="s">
        <v>613</v>
      </c>
    </row>
    <row r="136" spans="2:4" hidden="1" x14ac:dyDescent="0.15">
      <c r="B136" s="30">
        <v>125</v>
      </c>
      <c r="C136" s="30" t="s">
        <v>378</v>
      </c>
      <c r="D136" s="29" t="s">
        <v>613</v>
      </c>
    </row>
    <row r="137" spans="2:4" hidden="1" x14ac:dyDescent="0.15">
      <c r="B137" s="30">
        <v>126</v>
      </c>
      <c r="C137" s="30" t="s">
        <v>361</v>
      </c>
      <c r="D137" s="29" t="s">
        <v>613</v>
      </c>
    </row>
    <row r="138" spans="2:4" hidden="1" x14ac:dyDescent="0.15">
      <c r="B138" s="30">
        <v>127</v>
      </c>
      <c r="C138" s="30" t="s">
        <v>369</v>
      </c>
      <c r="D138" s="29" t="s">
        <v>613</v>
      </c>
    </row>
    <row r="139" spans="2:4" x14ac:dyDescent="0.15">
      <c r="B139" s="30">
        <v>128</v>
      </c>
      <c r="C139" s="30" t="s">
        <v>370</v>
      </c>
      <c r="D139" s="29" t="s">
        <v>615</v>
      </c>
    </row>
    <row r="140" spans="2:4" hidden="1" x14ac:dyDescent="0.15">
      <c r="B140" s="30">
        <v>129</v>
      </c>
      <c r="C140" s="30" t="s">
        <v>371</v>
      </c>
      <c r="D140" s="29" t="s">
        <v>613</v>
      </c>
    </row>
    <row r="141" spans="2:4" x14ac:dyDescent="0.15">
      <c r="B141" s="30">
        <v>130</v>
      </c>
      <c r="C141" s="30" t="s">
        <v>372</v>
      </c>
      <c r="D141" s="29" t="s">
        <v>615</v>
      </c>
    </row>
  </sheetData>
  <autoFilter ref="B11:D141">
    <filterColumn colId="2">
      <filters>
        <filter val="第2部"/>
      </filters>
    </filterColumn>
  </autoFilter>
  <mergeCells count="1">
    <mergeCell ref="A2:D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&amp;C&amp;"UD デジタル 教科書体 NP-R,標準"&amp;P/&amp;N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showWhiteSpace="0" view="pageLayout" topLeftCell="A76" zoomScaleNormal="100" workbookViewId="0">
      <selection activeCell="A87" sqref="A87:J87"/>
    </sheetView>
  </sheetViews>
  <sheetFormatPr defaultRowHeight="15.75" x14ac:dyDescent="0.25"/>
  <cols>
    <col min="1" max="1" width="7" style="31" customWidth="1"/>
    <col min="2" max="2" width="10.25" style="31" customWidth="1"/>
    <col min="3" max="16384" width="9" style="31"/>
  </cols>
  <sheetData>
    <row r="1" spans="1:10" x14ac:dyDescent="0.25">
      <c r="A1" s="31" t="s">
        <v>651</v>
      </c>
    </row>
    <row r="3" spans="1:10" ht="18.75" x14ac:dyDescent="0.3">
      <c r="A3" s="34" t="s">
        <v>632</v>
      </c>
      <c r="B3" s="34"/>
      <c r="C3" s="34"/>
      <c r="D3" s="34"/>
      <c r="E3" s="34"/>
      <c r="F3" s="34"/>
      <c r="G3" s="34"/>
      <c r="H3" s="34"/>
      <c r="I3" s="34"/>
      <c r="J3" s="34"/>
    </row>
    <row r="5" spans="1:10" x14ac:dyDescent="0.25">
      <c r="B5" s="31" t="s">
        <v>642</v>
      </c>
    </row>
    <row r="6" spans="1:10" x14ac:dyDescent="0.25">
      <c r="B6" s="31" t="s">
        <v>641</v>
      </c>
    </row>
    <row r="7" spans="1:10" x14ac:dyDescent="0.25">
      <c r="B7" s="31" t="s">
        <v>640</v>
      </c>
    </row>
    <row r="8" spans="1:10" x14ac:dyDescent="0.25">
      <c r="B8" s="31" t="s">
        <v>633</v>
      </c>
    </row>
    <row r="11" spans="1:10" ht="18.75" x14ac:dyDescent="0.3">
      <c r="B11" s="32" t="s">
        <v>644</v>
      </c>
    </row>
    <row r="13" spans="1:10" ht="18" customHeight="1" x14ac:dyDescent="0.25">
      <c r="B13" s="31" t="s">
        <v>6</v>
      </c>
      <c r="F13" s="31" t="s">
        <v>139</v>
      </c>
    </row>
    <row r="14" spans="1:10" ht="18" customHeight="1" x14ac:dyDescent="0.25">
      <c r="B14" s="31" t="s">
        <v>9</v>
      </c>
      <c r="F14" s="31" t="s">
        <v>141</v>
      </c>
    </row>
    <row r="15" spans="1:10" ht="18" customHeight="1" x14ac:dyDescent="0.25">
      <c r="B15" s="31" t="s">
        <v>12</v>
      </c>
      <c r="F15" s="31" t="s">
        <v>144</v>
      </c>
    </row>
    <row r="16" spans="1:10" ht="18" customHeight="1" x14ac:dyDescent="0.25">
      <c r="B16" s="31" t="s">
        <v>15</v>
      </c>
      <c r="F16" s="31" t="s">
        <v>147</v>
      </c>
    </row>
    <row r="17" spans="2:6" ht="18" customHeight="1" x14ac:dyDescent="0.25">
      <c r="B17" s="31" t="s">
        <v>18</v>
      </c>
      <c r="F17" s="31" t="s">
        <v>150</v>
      </c>
    </row>
    <row r="18" spans="2:6" ht="18" customHeight="1" x14ac:dyDescent="0.25">
      <c r="B18" s="31" t="s">
        <v>21</v>
      </c>
      <c r="F18" s="31" t="s">
        <v>153</v>
      </c>
    </row>
    <row r="19" spans="2:6" ht="18" customHeight="1" x14ac:dyDescent="0.25">
      <c r="B19" s="31" t="s">
        <v>27</v>
      </c>
      <c r="F19" s="31" t="s">
        <v>189</v>
      </c>
    </row>
    <row r="20" spans="2:6" ht="18" customHeight="1" x14ac:dyDescent="0.25">
      <c r="B20" s="31" t="s">
        <v>30</v>
      </c>
      <c r="F20" s="31" t="s">
        <v>192</v>
      </c>
    </row>
    <row r="21" spans="2:6" ht="18" customHeight="1" x14ac:dyDescent="0.25">
      <c r="B21" s="31" t="s">
        <v>33</v>
      </c>
      <c r="F21" s="31" t="s">
        <v>195</v>
      </c>
    </row>
    <row r="22" spans="2:6" ht="18" customHeight="1" x14ac:dyDescent="0.25">
      <c r="B22" s="31" t="s">
        <v>39</v>
      </c>
      <c r="F22" s="31" t="s">
        <v>634</v>
      </c>
    </row>
    <row r="23" spans="2:6" ht="18" customHeight="1" x14ac:dyDescent="0.25">
      <c r="B23" s="31" t="s">
        <v>42</v>
      </c>
      <c r="F23" s="31" t="s">
        <v>274</v>
      </c>
    </row>
    <row r="24" spans="2:6" ht="18" customHeight="1" x14ac:dyDescent="0.25">
      <c r="B24" s="31" t="s">
        <v>45</v>
      </c>
      <c r="F24" s="31" t="s">
        <v>635</v>
      </c>
    </row>
    <row r="25" spans="2:6" ht="18" customHeight="1" x14ac:dyDescent="0.25">
      <c r="B25" s="31" t="s">
        <v>48</v>
      </c>
      <c r="F25" s="31" t="s">
        <v>279</v>
      </c>
    </row>
    <row r="26" spans="2:6" ht="18" customHeight="1" x14ac:dyDescent="0.25">
      <c r="B26" s="31" t="s">
        <v>51</v>
      </c>
      <c r="F26" s="31" t="s">
        <v>282</v>
      </c>
    </row>
    <row r="27" spans="2:6" ht="18" customHeight="1" x14ac:dyDescent="0.25">
      <c r="B27" s="31" t="s">
        <v>53</v>
      </c>
      <c r="F27" s="31" t="s">
        <v>284</v>
      </c>
    </row>
    <row r="28" spans="2:6" ht="18" customHeight="1" x14ac:dyDescent="0.25">
      <c r="B28" s="31" t="s">
        <v>56</v>
      </c>
      <c r="F28" s="31" t="s">
        <v>287</v>
      </c>
    </row>
    <row r="29" spans="2:6" ht="18" customHeight="1" x14ac:dyDescent="0.25">
      <c r="B29" s="31" t="s">
        <v>59</v>
      </c>
      <c r="F29" s="31" t="s">
        <v>290</v>
      </c>
    </row>
    <row r="30" spans="2:6" ht="18" customHeight="1" x14ac:dyDescent="0.25">
      <c r="B30" s="31" t="s">
        <v>62</v>
      </c>
      <c r="F30" s="31" t="s">
        <v>293</v>
      </c>
    </row>
    <row r="31" spans="2:6" ht="18" customHeight="1" x14ac:dyDescent="0.25">
      <c r="B31" s="31" t="s">
        <v>65</v>
      </c>
      <c r="F31" s="31" t="s">
        <v>296</v>
      </c>
    </row>
    <row r="32" spans="2:6" ht="18" customHeight="1" x14ac:dyDescent="0.25">
      <c r="B32" s="31" t="s">
        <v>68</v>
      </c>
      <c r="F32" s="31" t="s">
        <v>304</v>
      </c>
    </row>
    <row r="33" spans="2:6" ht="18" customHeight="1" x14ac:dyDescent="0.25">
      <c r="B33" s="31" t="s">
        <v>71</v>
      </c>
      <c r="F33" s="31" t="s">
        <v>307</v>
      </c>
    </row>
    <row r="34" spans="2:6" ht="18" customHeight="1" x14ac:dyDescent="0.25">
      <c r="B34" s="31" t="s">
        <v>74</v>
      </c>
      <c r="F34" s="31" t="s">
        <v>309</v>
      </c>
    </row>
    <row r="35" spans="2:6" ht="18" customHeight="1" x14ac:dyDescent="0.25">
      <c r="B35" s="31" t="s">
        <v>77</v>
      </c>
      <c r="F35" s="31" t="s">
        <v>315</v>
      </c>
    </row>
    <row r="36" spans="2:6" ht="18" customHeight="1" x14ac:dyDescent="0.25">
      <c r="B36" s="31" t="s">
        <v>80</v>
      </c>
      <c r="F36" s="31" t="s">
        <v>330</v>
      </c>
    </row>
    <row r="37" spans="2:6" ht="18" customHeight="1" x14ac:dyDescent="0.25">
      <c r="B37" s="31" t="s">
        <v>83</v>
      </c>
      <c r="F37" s="31" t="s">
        <v>333</v>
      </c>
    </row>
    <row r="38" spans="2:6" ht="18" customHeight="1" x14ac:dyDescent="0.25">
      <c r="B38" s="31" t="s">
        <v>86</v>
      </c>
      <c r="F38" s="31" t="s">
        <v>339</v>
      </c>
    </row>
    <row r="39" spans="2:6" ht="18" customHeight="1" x14ac:dyDescent="0.25">
      <c r="B39" s="31" t="s">
        <v>89</v>
      </c>
      <c r="F39" s="31" t="s">
        <v>624</v>
      </c>
    </row>
    <row r="40" spans="2:6" ht="18" customHeight="1" x14ac:dyDescent="0.25">
      <c r="B40" s="31" t="s">
        <v>92</v>
      </c>
      <c r="F40" s="31" t="s">
        <v>636</v>
      </c>
    </row>
    <row r="41" spans="2:6" ht="18" customHeight="1" x14ac:dyDescent="0.25">
      <c r="B41" s="31" t="s">
        <v>95</v>
      </c>
      <c r="F41" s="31" t="s">
        <v>637</v>
      </c>
    </row>
    <row r="42" spans="2:6" ht="18" customHeight="1" x14ac:dyDescent="0.25">
      <c r="B42" s="31" t="s">
        <v>98</v>
      </c>
      <c r="F42" s="31" t="s">
        <v>638</v>
      </c>
    </row>
    <row r="43" spans="2:6" ht="18" customHeight="1" x14ac:dyDescent="0.25">
      <c r="B43" s="31" t="s">
        <v>101</v>
      </c>
      <c r="F43" s="31" t="s">
        <v>639</v>
      </c>
    </row>
    <row r="44" spans="2:6" ht="18" customHeight="1" x14ac:dyDescent="0.25">
      <c r="B44" s="31" t="s">
        <v>130</v>
      </c>
      <c r="F44" s="31" t="s">
        <v>369</v>
      </c>
    </row>
    <row r="45" spans="2:6" ht="18" customHeight="1" x14ac:dyDescent="0.25">
      <c r="B45" s="31" t="s">
        <v>133</v>
      </c>
      <c r="F45" s="31" t="s">
        <v>371</v>
      </c>
    </row>
    <row r="46" spans="2:6" ht="18" customHeight="1" x14ac:dyDescent="0.25">
      <c r="B46" s="31" t="s">
        <v>136</v>
      </c>
    </row>
    <row r="51" spans="2:6" ht="18.75" x14ac:dyDescent="0.3">
      <c r="B51" s="32" t="s">
        <v>643</v>
      </c>
    </row>
    <row r="53" spans="2:6" ht="18" customHeight="1" x14ac:dyDescent="0.25">
      <c r="B53" s="31" t="s">
        <v>0</v>
      </c>
      <c r="F53" s="31" t="s">
        <v>221</v>
      </c>
    </row>
    <row r="54" spans="2:6" ht="18" customHeight="1" x14ac:dyDescent="0.25">
      <c r="B54" s="31" t="s">
        <v>3</v>
      </c>
      <c r="F54" s="31" t="s">
        <v>224</v>
      </c>
    </row>
    <row r="55" spans="2:6" ht="18" customHeight="1" x14ac:dyDescent="0.25">
      <c r="B55" s="31" t="s">
        <v>24</v>
      </c>
      <c r="F55" s="31" t="s">
        <v>645</v>
      </c>
    </row>
    <row r="56" spans="2:6" ht="18" customHeight="1" x14ac:dyDescent="0.25">
      <c r="B56" s="31" t="s">
        <v>36</v>
      </c>
      <c r="F56" s="31" t="s">
        <v>229</v>
      </c>
    </row>
    <row r="57" spans="2:6" ht="18" customHeight="1" x14ac:dyDescent="0.25">
      <c r="B57" s="31" t="s">
        <v>104</v>
      </c>
      <c r="F57" s="31" t="s">
        <v>232</v>
      </c>
    </row>
    <row r="58" spans="2:6" ht="18" customHeight="1" x14ac:dyDescent="0.25">
      <c r="B58" s="31" t="s">
        <v>107</v>
      </c>
      <c r="F58" s="31" t="s">
        <v>235</v>
      </c>
    </row>
    <row r="59" spans="2:6" ht="18" customHeight="1" x14ac:dyDescent="0.25">
      <c r="B59" s="31" t="s">
        <v>109</v>
      </c>
      <c r="F59" s="31" t="s">
        <v>238</v>
      </c>
    </row>
    <row r="60" spans="2:6" ht="18" customHeight="1" x14ac:dyDescent="0.25">
      <c r="B60" s="31" t="s">
        <v>112</v>
      </c>
      <c r="F60" s="31" t="s">
        <v>241</v>
      </c>
    </row>
    <row r="61" spans="2:6" ht="18" customHeight="1" x14ac:dyDescent="0.25">
      <c r="B61" s="31" t="s">
        <v>115</v>
      </c>
      <c r="F61" s="31" t="s">
        <v>244</v>
      </c>
    </row>
    <row r="62" spans="2:6" ht="18" customHeight="1" x14ac:dyDescent="0.25">
      <c r="B62" s="31" t="s">
        <v>118</v>
      </c>
      <c r="F62" s="31" t="s">
        <v>247</v>
      </c>
    </row>
    <row r="63" spans="2:6" ht="18" customHeight="1" x14ac:dyDescent="0.25">
      <c r="B63" s="31" t="s">
        <v>121</v>
      </c>
      <c r="F63" s="31" t="s">
        <v>250</v>
      </c>
    </row>
    <row r="64" spans="2:6" ht="18" customHeight="1" x14ac:dyDescent="0.25">
      <c r="B64" s="31" t="s">
        <v>124</v>
      </c>
      <c r="F64" s="31" t="s">
        <v>253</v>
      </c>
    </row>
    <row r="65" spans="2:6" ht="18" customHeight="1" x14ac:dyDescent="0.25">
      <c r="B65" s="31" t="s">
        <v>127</v>
      </c>
      <c r="F65" s="31" t="s">
        <v>256</v>
      </c>
    </row>
    <row r="66" spans="2:6" ht="18" customHeight="1" x14ac:dyDescent="0.25">
      <c r="B66" s="31" t="s">
        <v>156</v>
      </c>
      <c r="F66" s="31" t="s">
        <v>259</v>
      </c>
    </row>
    <row r="67" spans="2:6" ht="18" customHeight="1" x14ac:dyDescent="0.25">
      <c r="B67" s="31" t="s">
        <v>159</v>
      </c>
      <c r="F67" s="31" t="s">
        <v>262</v>
      </c>
    </row>
    <row r="68" spans="2:6" ht="18" customHeight="1" x14ac:dyDescent="0.25">
      <c r="B68" s="31" t="s">
        <v>162</v>
      </c>
      <c r="F68" s="31" t="s">
        <v>265</v>
      </c>
    </row>
    <row r="69" spans="2:6" ht="18" customHeight="1" x14ac:dyDescent="0.25">
      <c r="B69" s="31" t="s">
        <v>165</v>
      </c>
      <c r="F69" s="31" t="s">
        <v>646</v>
      </c>
    </row>
    <row r="70" spans="2:6" ht="18" customHeight="1" x14ac:dyDescent="0.25">
      <c r="B70" s="31" t="s">
        <v>168</v>
      </c>
      <c r="F70" s="31" t="s">
        <v>298</v>
      </c>
    </row>
    <row r="71" spans="2:6" ht="18" customHeight="1" x14ac:dyDescent="0.25">
      <c r="B71" s="31" t="s">
        <v>171</v>
      </c>
      <c r="F71" s="31" t="s">
        <v>301</v>
      </c>
    </row>
    <row r="72" spans="2:6" ht="18" customHeight="1" x14ac:dyDescent="0.25">
      <c r="B72" s="31" t="s">
        <v>174</v>
      </c>
      <c r="F72" s="31" t="s">
        <v>312</v>
      </c>
    </row>
    <row r="73" spans="2:6" ht="18" customHeight="1" x14ac:dyDescent="0.25">
      <c r="B73" s="31" t="s">
        <v>177</v>
      </c>
      <c r="F73" s="31" t="s">
        <v>318</v>
      </c>
    </row>
    <row r="74" spans="2:6" ht="18" customHeight="1" x14ac:dyDescent="0.25">
      <c r="B74" s="31" t="s">
        <v>180</v>
      </c>
      <c r="F74" s="31" t="s">
        <v>321</v>
      </c>
    </row>
    <row r="75" spans="2:6" ht="18" customHeight="1" x14ac:dyDescent="0.25">
      <c r="B75" s="31" t="s">
        <v>183</v>
      </c>
      <c r="F75" s="31" t="s">
        <v>324</v>
      </c>
    </row>
    <row r="76" spans="2:6" ht="18" customHeight="1" x14ac:dyDescent="0.25">
      <c r="B76" s="31" t="s">
        <v>186</v>
      </c>
      <c r="F76" s="31" t="s">
        <v>327</v>
      </c>
    </row>
    <row r="77" spans="2:6" ht="18" customHeight="1" x14ac:dyDescent="0.25">
      <c r="B77" s="31" t="s">
        <v>198</v>
      </c>
      <c r="F77" s="31" t="s">
        <v>336</v>
      </c>
    </row>
    <row r="78" spans="2:6" ht="18" customHeight="1" x14ac:dyDescent="0.25">
      <c r="B78" s="31" t="s">
        <v>201</v>
      </c>
      <c r="F78" s="31" t="s">
        <v>625</v>
      </c>
    </row>
    <row r="79" spans="2:6" ht="18" customHeight="1" x14ac:dyDescent="0.25">
      <c r="B79" s="31" t="s">
        <v>204</v>
      </c>
      <c r="F79" s="31" t="s">
        <v>647</v>
      </c>
    </row>
    <row r="80" spans="2:6" ht="18" customHeight="1" x14ac:dyDescent="0.25">
      <c r="B80" s="31" t="s">
        <v>207</v>
      </c>
      <c r="F80" s="31" t="s">
        <v>648</v>
      </c>
    </row>
    <row r="81" spans="1:10" ht="18" customHeight="1" x14ac:dyDescent="0.25">
      <c r="B81" s="31" t="s">
        <v>210</v>
      </c>
      <c r="F81" s="31" t="s">
        <v>649</v>
      </c>
    </row>
    <row r="82" spans="1:10" ht="18" customHeight="1" x14ac:dyDescent="0.25">
      <c r="B82" s="31" t="s">
        <v>213</v>
      </c>
      <c r="F82" s="31" t="s">
        <v>370</v>
      </c>
    </row>
    <row r="83" spans="1:10" ht="18" customHeight="1" x14ac:dyDescent="0.25">
      <c r="B83" s="31" t="s">
        <v>216</v>
      </c>
      <c r="F83" s="31" t="s">
        <v>372</v>
      </c>
    </row>
    <row r="84" spans="1:10" ht="18" customHeight="1" x14ac:dyDescent="0.25">
      <c r="B84" s="31" t="s">
        <v>219</v>
      </c>
    </row>
    <row r="85" spans="1:10" ht="16.5" customHeight="1" x14ac:dyDescent="0.25"/>
    <row r="86" spans="1:10" ht="21.75" customHeight="1" x14ac:dyDescent="0.35">
      <c r="A86" s="35" t="s">
        <v>650</v>
      </c>
      <c r="B86" s="35"/>
      <c r="C86" s="35"/>
      <c r="D86" s="35"/>
      <c r="E86" s="35"/>
      <c r="F86" s="35"/>
      <c r="G86" s="35"/>
      <c r="H86" s="35"/>
      <c r="I86" s="35"/>
      <c r="J86" s="35"/>
    </row>
    <row r="87" spans="1:10" x14ac:dyDescent="0.25">
      <c r="A87" s="36" t="s">
        <v>653</v>
      </c>
      <c r="B87" s="36"/>
      <c r="C87" s="36"/>
      <c r="D87" s="36"/>
      <c r="E87" s="36"/>
      <c r="F87" s="36"/>
      <c r="G87" s="36"/>
      <c r="H87" s="36"/>
      <c r="I87" s="36"/>
      <c r="J87" s="36"/>
    </row>
    <row r="88" spans="1:10" x14ac:dyDescent="0.25">
      <c r="A88" s="37" t="s">
        <v>652</v>
      </c>
      <c r="B88" s="37"/>
      <c r="C88" s="37"/>
      <c r="D88" s="37"/>
      <c r="E88" s="37"/>
      <c r="F88" s="37"/>
      <c r="G88" s="37"/>
      <c r="H88" s="37"/>
      <c r="I88" s="37"/>
      <c r="J88" s="37"/>
    </row>
  </sheetData>
  <mergeCells count="4">
    <mergeCell ref="A3:J3"/>
    <mergeCell ref="A86:J86"/>
    <mergeCell ref="A87:J87"/>
    <mergeCell ref="A88:J88"/>
  </mergeCells>
  <phoneticPr fontId="1"/>
  <pageMargins left="0.70866141732283472" right="0.51181102362204722" top="0.74803149606299213" bottom="0.35433070866141736" header="0.31496062992125984" footer="0.31496062992125984"/>
  <pageSetup paperSize="9" orientation="portrait" r:id="rId1"/>
  <headerFooter>
    <oddFooter>&amp;C&amp;"UD デジタル 教科書体 NP-R,標準"&amp;P/&amp;N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workbookViewId="0">
      <selection activeCell="D1" sqref="D1:D1048576"/>
    </sheetView>
  </sheetViews>
  <sheetFormatPr defaultRowHeight="17.25" customHeight="1" x14ac:dyDescent="0.15"/>
  <cols>
    <col min="1" max="1" width="4.125" style="1" customWidth="1"/>
    <col min="2" max="2" width="3.5" style="1" bestFit="1" customWidth="1"/>
    <col min="3" max="3" width="14" style="1" bestFit="1" customWidth="1"/>
    <col min="4" max="4" width="19.75" style="1" hidden="1" customWidth="1"/>
    <col min="5" max="5" width="9" style="1"/>
    <col min="6" max="6" width="13" style="1" bestFit="1" customWidth="1"/>
    <col min="7" max="7" width="9" style="18"/>
    <col min="8" max="8" width="4.75" style="1" customWidth="1"/>
    <col min="9" max="9" width="6.25" style="1" bestFit="1" customWidth="1"/>
    <col min="10" max="10" width="13" style="1" bestFit="1" customWidth="1"/>
    <col min="11" max="11" width="3.5" style="1" bestFit="1" customWidth="1"/>
    <col min="12" max="16384" width="9" style="1"/>
  </cols>
  <sheetData>
    <row r="1" spans="2:11" s="13" customFormat="1" ht="17.25" customHeight="1" x14ac:dyDescent="0.15">
      <c r="B1" s="11" t="s">
        <v>373</v>
      </c>
      <c r="C1" s="11" t="s">
        <v>555</v>
      </c>
      <c r="D1" s="11" t="s">
        <v>611</v>
      </c>
      <c r="E1" s="11" t="s">
        <v>612</v>
      </c>
      <c r="F1" s="11" t="s">
        <v>618</v>
      </c>
      <c r="G1" s="12" t="s">
        <v>619</v>
      </c>
      <c r="I1" s="11" t="s">
        <v>617</v>
      </c>
      <c r="J1" s="11" t="s">
        <v>612</v>
      </c>
    </row>
    <row r="2" spans="2:11" ht="17.25" customHeight="1" x14ac:dyDescent="0.15">
      <c r="B2" s="2">
        <v>1</v>
      </c>
      <c r="C2" s="2" t="s">
        <v>557</v>
      </c>
      <c r="D2" s="2" t="s">
        <v>558</v>
      </c>
      <c r="E2" s="14">
        <f>COUNTIF(高校一覧!$E$2:$E$131,C2)</f>
        <v>17</v>
      </c>
      <c r="F2" s="14">
        <f>COUNTIF(高校一覧!$F$2:$F$131,C2)</f>
        <v>11</v>
      </c>
      <c r="G2" s="15" t="s">
        <v>614</v>
      </c>
      <c r="I2" s="14" t="s">
        <v>614</v>
      </c>
      <c r="J2" s="14">
        <f>SUMIF($G$2:$G$45,I2,$E$2:$E$45)</f>
        <v>67</v>
      </c>
    </row>
    <row r="3" spans="2:11" ht="17.25" customHeight="1" x14ac:dyDescent="0.15">
      <c r="B3" s="2">
        <v>2</v>
      </c>
      <c r="C3" s="2" t="s">
        <v>604</v>
      </c>
      <c r="D3" s="2" t="s">
        <v>558</v>
      </c>
      <c r="E3" s="14">
        <f>COUNTIF(高校一覧!$E$2:$E$131,C3)</f>
        <v>1</v>
      </c>
      <c r="F3" s="14">
        <f>COUNTIF(高校一覧!$F$2:$F$131,C3)</f>
        <v>1</v>
      </c>
      <c r="G3" s="15" t="s">
        <v>614</v>
      </c>
      <c r="I3" s="14" t="s">
        <v>616</v>
      </c>
      <c r="J3" s="14">
        <f>SUMIF($G$2:$G$45,I3,$E$2:$E$45)</f>
        <v>63</v>
      </c>
      <c r="K3" s="1">
        <f>130/2</f>
        <v>65</v>
      </c>
    </row>
    <row r="4" spans="2:11" ht="17.25" customHeight="1" x14ac:dyDescent="0.15">
      <c r="B4" s="2">
        <v>3</v>
      </c>
      <c r="C4" s="2" t="s">
        <v>559</v>
      </c>
      <c r="D4" s="2" t="s">
        <v>558</v>
      </c>
      <c r="E4" s="14">
        <f>COUNTIF(高校一覧!$E$2:$E$131,C4)</f>
        <v>1</v>
      </c>
      <c r="F4" s="14">
        <f>COUNTIF(高校一覧!$F$2:$F$131,C4)</f>
        <v>1</v>
      </c>
      <c r="G4" s="15" t="s">
        <v>614</v>
      </c>
    </row>
    <row r="5" spans="2:11" ht="17.25" customHeight="1" x14ac:dyDescent="0.15">
      <c r="B5" s="2">
        <v>4</v>
      </c>
      <c r="C5" s="2" t="s">
        <v>560</v>
      </c>
      <c r="D5" s="2" t="s">
        <v>558</v>
      </c>
      <c r="E5" s="14">
        <f>COUNTIF(高校一覧!$E$2:$E$131,C5)</f>
        <v>1</v>
      </c>
      <c r="F5" s="14">
        <f>COUNTIF(高校一覧!$F$2:$F$131,C5)</f>
        <v>1</v>
      </c>
      <c r="G5" s="15" t="s">
        <v>614</v>
      </c>
      <c r="I5" s="11" t="s">
        <v>617</v>
      </c>
      <c r="J5" s="11" t="s">
        <v>618</v>
      </c>
    </row>
    <row r="6" spans="2:11" ht="17.25" customHeight="1" x14ac:dyDescent="0.15">
      <c r="B6" s="2">
        <v>5</v>
      </c>
      <c r="C6" s="2" t="s">
        <v>605</v>
      </c>
      <c r="D6" s="2" t="s">
        <v>558</v>
      </c>
      <c r="E6" s="14">
        <f>COUNTIF(高校一覧!$E$2:$E$131,C6)</f>
        <v>1</v>
      </c>
      <c r="F6" s="14">
        <f>COUNTIF(高校一覧!$F$2:$F$131,C6)</f>
        <v>1</v>
      </c>
      <c r="G6" s="15" t="s">
        <v>614</v>
      </c>
      <c r="I6" s="14" t="s">
        <v>614</v>
      </c>
      <c r="J6" s="14">
        <f>SUMIF($G$2:$G$45,I6,$F$2:$F$45)</f>
        <v>52</v>
      </c>
    </row>
    <row r="7" spans="2:11" ht="17.25" customHeight="1" x14ac:dyDescent="0.15">
      <c r="B7" s="2">
        <v>6</v>
      </c>
      <c r="C7" s="2" t="s">
        <v>561</v>
      </c>
      <c r="D7" s="2" t="s">
        <v>558</v>
      </c>
      <c r="E7" s="14">
        <f>COUNTIF(高校一覧!$E$2:$E$131,C7)</f>
        <v>2</v>
      </c>
      <c r="F7" s="14">
        <f>COUNTIF(高校一覧!$F$2:$F$131,C7)</f>
        <v>2</v>
      </c>
      <c r="G7" s="15" t="s">
        <v>614</v>
      </c>
      <c r="I7" s="14" t="s">
        <v>616</v>
      </c>
      <c r="J7" s="14">
        <f>SUMIF($G$2:$G$45,I7,$F$2:$F$45)</f>
        <v>40</v>
      </c>
      <c r="K7" s="1">
        <f>92/2</f>
        <v>46</v>
      </c>
    </row>
    <row r="8" spans="2:11" ht="17.25" customHeight="1" x14ac:dyDescent="0.15">
      <c r="B8" s="5">
        <v>7</v>
      </c>
      <c r="C8" s="5" t="s">
        <v>579</v>
      </c>
      <c r="D8" s="5" t="s">
        <v>580</v>
      </c>
      <c r="E8" s="14">
        <f>COUNTIF(高校一覧!$E$2:$E$131,C8)</f>
        <v>9</v>
      </c>
      <c r="F8" s="14">
        <f>COUNTIF(高校一覧!$F$2:$F$131,C8)</f>
        <v>8</v>
      </c>
      <c r="G8" s="15" t="s">
        <v>614</v>
      </c>
    </row>
    <row r="9" spans="2:11" ht="17.25" customHeight="1" x14ac:dyDescent="0.15">
      <c r="B9" s="5">
        <v>8</v>
      </c>
      <c r="C9" s="5" t="s">
        <v>581</v>
      </c>
      <c r="D9" s="5" t="s">
        <v>580</v>
      </c>
      <c r="E9" s="14">
        <f>COUNTIF(高校一覧!$E$2:$E$131,C9)</f>
        <v>3</v>
      </c>
      <c r="F9" s="14">
        <f>COUNTIF(高校一覧!$F$2:$F$131,C9)</f>
        <v>3</v>
      </c>
      <c r="G9" s="16" t="s">
        <v>616</v>
      </c>
    </row>
    <row r="10" spans="2:11" ht="17.25" customHeight="1" x14ac:dyDescent="0.15">
      <c r="B10" s="5">
        <v>9</v>
      </c>
      <c r="C10" s="5" t="s">
        <v>582</v>
      </c>
      <c r="D10" s="5" t="s">
        <v>580</v>
      </c>
      <c r="E10" s="14">
        <f>COUNTIF(高校一覧!$E$2:$E$131,C10)</f>
        <v>1</v>
      </c>
      <c r="F10" s="14">
        <f>COUNTIF(高校一覧!$F$2:$F$131,C10)</f>
        <v>1</v>
      </c>
      <c r="G10" s="16" t="s">
        <v>616</v>
      </c>
    </row>
    <row r="11" spans="2:11" ht="17.25" customHeight="1" x14ac:dyDescent="0.15">
      <c r="B11" s="4">
        <v>10</v>
      </c>
      <c r="C11" s="4" t="s">
        <v>583</v>
      </c>
      <c r="D11" s="4" t="s">
        <v>563</v>
      </c>
      <c r="E11" s="14">
        <f>COUNTIF(高校一覧!$E$2:$E$131,C11)</f>
        <v>3</v>
      </c>
      <c r="F11" s="14">
        <f>COUNTIF(高校一覧!$F$2:$F$131,C11)</f>
        <v>3</v>
      </c>
      <c r="G11" s="15" t="s">
        <v>614</v>
      </c>
    </row>
    <row r="12" spans="2:11" ht="17.25" customHeight="1" x14ac:dyDescent="0.15">
      <c r="B12" s="4">
        <v>11</v>
      </c>
      <c r="C12" s="4" t="s">
        <v>562</v>
      </c>
      <c r="D12" s="4" t="s">
        <v>563</v>
      </c>
      <c r="E12" s="14">
        <f>COUNTIF(高校一覧!$E$2:$E$131,C12)</f>
        <v>5</v>
      </c>
      <c r="F12" s="14">
        <f>COUNTIF(高校一覧!$F$2:$F$131,C12)</f>
        <v>3</v>
      </c>
      <c r="G12" s="15" t="s">
        <v>614</v>
      </c>
    </row>
    <row r="13" spans="2:11" ht="17.25" customHeight="1" x14ac:dyDescent="0.15">
      <c r="B13" s="4">
        <v>12</v>
      </c>
      <c r="C13" s="4" t="s">
        <v>584</v>
      </c>
      <c r="D13" s="4" t="s">
        <v>563</v>
      </c>
      <c r="E13" s="14">
        <f>COUNTIF(高校一覧!$E$2:$E$131,C13)</f>
        <v>2</v>
      </c>
      <c r="F13" s="14">
        <f>COUNTIF(高校一覧!$F$2:$F$131,C13)</f>
        <v>1</v>
      </c>
      <c r="G13" s="15" t="s">
        <v>614</v>
      </c>
    </row>
    <row r="14" spans="2:11" ht="17.25" customHeight="1" x14ac:dyDescent="0.15">
      <c r="B14" s="4">
        <v>13</v>
      </c>
      <c r="C14" s="4" t="s">
        <v>599</v>
      </c>
      <c r="D14" s="4" t="s">
        <v>563</v>
      </c>
      <c r="E14" s="14">
        <f>COUNTIF(高校一覧!$E$2:$E$131,C14)</f>
        <v>1</v>
      </c>
      <c r="F14" s="14">
        <f>COUNTIF(高校一覧!$F$2:$F$131,C14)</f>
        <v>1</v>
      </c>
      <c r="G14" s="15" t="s">
        <v>614</v>
      </c>
    </row>
    <row r="15" spans="2:11" ht="17.25" customHeight="1" x14ac:dyDescent="0.15">
      <c r="B15" s="4">
        <v>14</v>
      </c>
      <c r="C15" s="4" t="s">
        <v>564</v>
      </c>
      <c r="D15" s="4" t="s">
        <v>563</v>
      </c>
      <c r="E15" s="14">
        <f>COUNTIF(高校一覧!$E$2:$E$131,C15)</f>
        <v>2</v>
      </c>
      <c r="F15" s="14">
        <f>COUNTIF(高校一覧!$F$2:$F$131,C15)</f>
        <v>2</v>
      </c>
      <c r="G15" s="15" t="s">
        <v>614</v>
      </c>
    </row>
    <row r="16" spans="2:11" ht="17.25" customHeight="1" x14ac:dyDescent="0.15">
      <c r="B16" s="4">
        <v>15</v>
      </c>
      <c r="C16" s="4" t="s">
        <v>585</v>
      </c>
      <c r="D16" s="4" t="s">
        <v>563</v>
      </c>
      <c r="E16" s="14">
        <f>COUNTIF(高校一覧!$E$2:$E$131,C16)</f>
        <v>2</v>
      </c>
      <c r="F16" s="14">
        <f>COUNTIF(高校一覧!$F$2:$F$131,C16)</f>
        <v>1</v>
      </c>
      <c r="G16" s="17" t="s">
        <v>616</v>
      </c>
    </row>
    <row r="17" spans="2:7" ht="17.25" customHeight="1" x14ac:dyDescent="0.15">
      <c r="B17" s="6">
        <v>16</v>
      </c>
      <c r="C17" s="6" t="s">
        <v>594</v>
      </c>
      <c r="D17" s="6" t="s">
        <v>595</v>
      </c>
      <c r="E17" s="14">
        <f>COUNTIF(高校一覧!$E$2:$E$131,C17)</f>
        <v>4</v>
      </c>
      <c r="F17" s="14">
        <f>COUNTIF(高校一覧!$F$2:$F$131,C17)</f>
        <v>3</v>
      </c>
      <c r="G17" s="17" t="s">
        <v>616</v>
      </c>
    </row>
    <row r="18" spans="2:7" ht="17.25" customHeight="1" x14ac:dyDescent="0.15">
      <c r="B18" s="6">
        <v>17</v>
      </c>
      <c r="C18" s="6" t="s">
        <v>596</v>
      </c>
      <c r="D18" s="6" t="s">
        <v>595</v>
      </c>
      <c r="E18" s="14">
        <f>COUNTIF(高校一覧!$E$2:$E$131,C18)</f>
        <v>1</v>
      </c>
      <c r="F18" s="14">
        <f>COUNTIF(高校一覧!$F$2:$F$131,C18)</f>
        <v>1</v>
      </c>
      <c r="G18" s="17" t="s">
        <v>616</v>
      </c>
    </row>
    <row r="19" spans="2:7" ht="17.25" customHeight="1" x14ac:dyDescent="0.15">
      <c r="B19" s="6">
        <v>18</v>
      </c>
      <c r="C19" s="6" t="s">
        <v>597</v>
      </c>
      <c r="D19" s="6" t="s">
        <v>595</v>
      </c>
      <c r="E19" s="14">
        <f>COUNTIF(高校一覧!$E$2:$E$131,C19)</f>
        <v>3</v>
      </c>
      <c r="F19" s="14">
        <f>COUNTIF(高校一覧!$F$2:$F$131,C19)</f>
        <v>3</v>
      </c>
      <c r="G19" s="17" t="s">
        <v>616</v>
      </c>
    </row>
    <row r="20" spans="2:7" ht="17.25" customHeight="1" x14ac:dyDescent="0.15">
      <c r="B20" s="6">
        <v>19</v>
      </c>
      <c r="C20" s="6" t="s">
        <v>598</v>
      </c>
      <c r="D20" s="6" t="s">
        <v>595</v>
      </c>
      <c r="E20" s="14">
        <f>COUNTIF(高校一覧!$E$2:$E$131,C20)</f>
        <v>2</v>
      </c>
      <c r="F20" s="14">
        <f>COUNTIF(高校一覧!$F$2:$F$131,C20)</f>
        <v>1</v>
      </c>
      <c r="G20" s="17" t="s">
        <v>616</v>
      </c>
    </row>
    <row r="21" spans="2:7" ht="17.25" customHeight="1" x14ac:dyDescent="0.15">
      <c r="B21" s="6">
        <v>20</v>
      </c>
      <c r="C21" s="6" t="s">
        <v>606</v>
      </c>
      <c r="D21" s="6" t="s">
        <v>595</v>
      </c>
      <c r="E21" s="14">
        <f>COUNTIF(高校一覧!$E$2:$E$131,C21)</f>
        <v>2</v>
      </c>
      <c r="F21" s="14">
        <f>COUNTIF(高校一覧!$F$2:$F$131,C21)</f>
        <v>2</v>
      </c>
      <c r="G21" s="17" t="s">
        <v>616</v>
      </c>
    </row>
    <row r="22" spans="2:7" ht="17.25" customHeight="1" x14ac:dyDescent="0.15">
      <c r="B22" s="3">
        <v>21</v>
      </c>
      <c r="C22" s="3" t="s">
        <v>565</v>
      </c>
      <c r="D22" s="3" t="s">
        <v>566</v>
      </c>
      <c r="E22" s="14">
        <f>COUNTIF(高校一覧!$E$2:$E$131,C22)</f>
        <v>9</v>
      </c>
      <c r="F22" s="14">
        <f>COUNTIF(高校一覧!$F$2:$F$131,C22)</f>
        <v>6</v>
      </c>
      <c r="G22" s="15" t="s">
        <v>614</v>
      </c>
    </row>
    <row r="23" spans="2:7" ht="17.25" customHeight="1" x14ac:dyDescent="0.15">
      <c r="B23" s="3">
        <v>22</v>
      </c>
      <c r="C23" s="3" t="s">
        <v>567</v>
      </c>
      <c r="D23" s="3" t="s">
        <v>566</v>
      </c>
      <c r="E23" s="14">
        <f>COUNTIF(高校一覧!$E$2:$E$131,C23)</f>
        <v>4</v>
      </c>
      <c r="F23" s="14">
        <f>COUNTIF(高校一覧!$F$2:$F$131,C23)</f>
        <v>4</v>
      </c>
      <c r="G23" s="15" t="s">
        <v>614</v>
      </c>
    </row>
    <row r="24" spans="2:7" ht="17.25" customHeight="1" x14ac:dyDescent="0.15">
      <c r="B24" s="3">
        <v>23</v>
      </c>
      <c r="C24" s="3" t="s">
        <v>600</v>
      </c>
      <c r="D24" s="3" t="s">
        <v>566</v>
      </c>
      <c r="E24" s="14">
        <f>COUNTIF(高校一覧!$E$2:$E$131,C24)</f>
        <v>1</v>
      </c>
      <c r="F24" s="14">
        <f>COUNTIF(高校一覧!$F$2:$F$131,C24)</f>
        <v>1</v>
      </c>
      <c r="G24" s="15" t="s">
        <v>614</v>
      </c>
    </row>
    <row r="25" spans="2:7" ht="17.25" customHeight="1" x14ac:dyDescent="0.15">
      <c r="B25" s="7">
        <v>24</v>
      </c>
      <c r="C25" s="7" t="s">
        <v>568</v>
      </c>
      <c r="D25" s="7" t="s">
        <v>569</v>
      </c>
      <c r="E25" s="14">
        <f>COUNTIF(高校一覧!$E$2:$E$131,C25)</f>
        <v>8</v>
      </c>
      <c r="F25" s="14">
        <f>COUNTIF(高校一覧!$F$2:$F$131,C25)</f>
        <v>6</v>
      </c>
      <c r="G25" s="15" t="s">
        <v>614</v>
      </c>
    </row>
    <row r="26" spans="2:7" ht="17.25" customHeight="1" x14ac:dyDescent="0.15">
      <c r="B26" s="7">
        <v>25</v>
      </c>
      <c r="C26" s="7" t="s">
        <v>570</v>
      </c>
      <c r="D26" s="7" t="s">
        <v>571</v>
      </c>
      <c r="E26" s="14">
        <f>COUNTIF(高校一覧!$E$2:$E$131,C26)</f>
        <v>3</v>
      </c>
      <c r="F26" s="14">
        <f>COUNTIF(高校一覧!$F$2:$F$131,C26)</f>
        <v>2</v>
      </c>
      <c r="G26" s="17" t="s">
        <v>616</v>
      </c>
    </row>
    <row r="27" spans="2:7" ht="17.25" customHeight="1" x14ac:dyDescent="0.15">
      <c r="B27" s="7">
        <v>26</v>
      </c>
      <c r="C27" s="7" t="s">
        <v>607</v>
      </c>
      <c r="D27" s="7" t="s">
        <v>569</v>
      </c>
      <c r="E27" s="14">
        <f>COUNTIF(高校一覧!$E$2:$E$131,C27)</f>
        <v>1</v>
      </c>
      <c r="F27" s="14">
        <f>COUNTIF(高校一覧!$F$2:$F$131,C27)</f>
        <v>1</v>
      </c>
      <c r="G27" s="17" t="s">
        <v>616</v>
      </c>
    </row>
    <row r="28" spans="2:7" ht="17.25" customHeight="1" x14ac:dyDescent="0.15">
      <c r="B28" s="8">
        <v>27</v>
      </c>
      <c r="C28" s="8" t="s">
        <v>572</v>
      </c>
      <c r="D28" s="8" t="s">
        <v>573</v>
      </c>
      <c r="E28" s="14">
        <f>COUNTIF(高校一覧!$E$2:$E$131,C28)</f>
        <v>4</v>
      </c>
      <c r="F28" s="14">
        <f>COUNTIF(高校一覧!$F$2:$F$131,C28)</f>
        <v>2</v>
      </c>
      <c r="G28" s="17" t="s">
        <v>616</v>
      </c>
    </row>
    <row r="29" spans="2:7" ht="17.25" customHeight="1" x14ac:dyDescent="0.15">
      <c r="B29" s="8">
        <v>28</v>
      </c>
      <c r="C29" s="8" t="s">
        <v>574</v>
      </c>
      <c r="D29" s="8" t="s">
        <v>573</v>
      </c>
      <c r="E29" s="14">
        <f>COUNTIF(高校一覧!$E$2:$E$131,C29)</f>
        <v>7</v>
      </c>
      <c r="F29" s="14">
        <f>COUNTIF(高校一覧!$F$2:$F$131,C29)</f>
        <v>3</v>
      </c>
      <c r="G29" s="17" t="s">
        <v>616</v>
      </c>
    </row>
    <row r="30" spans="2:7" ht="17.25" customHeight="1" x14ac:dyDescent="0.15">
      <c r="B30" s="8">
        <v>29</v>
      </c>
      <c r="C30" s="8" t="s">
        <v>575</v>
      </c>
      <c r="D30" s="8" t="s">
        <v>573</v>
      </c>
      <c r="E30" s="14">
        <f>COUNTIF(高校一覧!$E$2:$E$131,C30)</f>
        <v>4</v>
      </c>
      <c r="F30" s="14">
        <f>COUNTIF(高校一覧!$F$2:$F$131,C30)</f>
        <v>3</v>
      </c>
      <c r="G30" s="17" t="s">
        <v>616</v>
      </c>
    </row>
    <row r="31" spans="2:7" ht="17.25" customHeight="1" x14ac:dyDescent="0.15">
      <c r="B31" s="8">
        <v>30</v>
      </c>
      <c r="C31" s="8" t="s">
        <v>576</v>
      </c>
      <c r="D31" s="8" t="s">
        <v>573</v>
      </c>
      <c r="E31" s="14">
        <f>COUNTIF(高校一覧!$E$2:$E$131,C31)</f>
        <v>1</v>
      </c>
      <c r="F31" s="14">
        <f>COUNTIF(高校一覧!$F$2:$F$131,C31)</f>
        <v>0</v>
      </c>
      <c r="G31" s="17" t="s">
        <v>616</v>
      </c>
    </row>
    <row r="32" spans="2:7" ht="17.25" customHeight="1" x14ac:dyDescent="0.15">
      <c r="B32" s="8">
        <v>31</v>
      </c>
      <c r="C32" s="8" t="s">
        <v>577</v>
      </c>
      <c r="D32" s="8" t="s">
        <v>573</v>
      </c>
      <c r="E32" s="14">
        <f>COUNTIF(高校一覧!$E$2:$E$131,C32)</f>
        <v>1</v>
      </c>
      <c r="F32" s="14">
        <f>COUNTIF(高校一覧!$F$2:$F$131,C32)</f>
        <v>1</v>
      </c>
      <c r="G32" s="17" t="s">
        <v>616</v>
      </c>
    </row>
    <row r="33" spans="2:7" ht="17.25" customHeight="1" x14ac:dyDescent="0.15">
      <c r="B33" s="8">
        <v>32</v>
      </c>
      <c r="C33" s="8" t="s">
        <v>601</v>
      </c>
      <c r="D33" s="8" t="s">
        <v>573</v>
      </c>
      <c r="E33" s="14">
        <f>COUNTIF(高校一覧!$E$2:$E$131,C33)</f>
        <v>0</v>
      </c>
      <c r="F33" s="14">
        <f>COUNTIF(高校一覧!$F$2:$F$131,C33)</f>
        <v>0</v>
      </c>
      <c r="G33" s="17" t="s">
        <v>616</v>
      </c>
    </row>
    <row r="34" spans="2:7" ht="17.25" customHeight="1" x14ac:dyDescent="0.15">
      <c r="B34" s="8">
        <v>33</v>
      </c>
      <c r="C34" s="8" t="s">
        <v>608</v>
      </c>
      <c r="D34" s="8" t="s">
        <v>573</v>
      </c>
      <c r="E34" s="14">
        <f>COUNTIF(高校一覧!$E$2:$E$131,C34)</f>
        <v>1</v>
      </c>
      <c r="F34" s="14">
        <f>COUNTIF(高校一覧!$F$2:$F$131,C34)</f>
        <v>1</v>
      </c>
      <c r="G34" s="17" t="s">
        <v>616</v>
      </c>
    </row>
    <row r="35" spans="2:7" ht="17.25" customHeight="1" x14ac:dyDescent="0.15">
      <c r="B35" s="8">
        <v>34</v>
      </c>
      <c r="C35" s="8" t="s">
        <v>578</v>
      </c>
      <c r="D35" s="8" t="s">
        <v>573</v>
      </c>
      <c r="E35" s="14">
        <f>COUNTIF(高校一覧!$E$2:$E$131,C35)</f>
        <v>0</v>
      </c>
      <c r="F35" s="14">
        <f>COUNTIF(高校一覧!$F$2:$F$131,C35)</f>
        <v>0</v>
      </c>
      <c r="G35" s="17" t="s">
        <v>616</v>
      </c>
    </row>
    <row r="36" spans="2:7" ht="17.25" customHeight="1" x14ac:dyDescent="0.15">
      <c r="B36" s="8">
        <v>35</v>
      </c>
      <c r="C36" s="8" t="s">
        <v>602</v>
      </c>
      <c r="D36" s="8" t="s">
        <v>573</v>
      </c>
      <c r="E36" s="14">
        <f>COUNTIF(高校一覧!$E$2:$E$131,C36)</f>
        <v>0</v>
      </c>
      <c r="F36" s="14">
        <f>COUNTIF(高校一覧!$F$2:$F$131,C36)</f>
        <v>0</v>
      </c>
      <c r="G36" s="17" t="s">
        <v>616</v>
      </c>
    </row>
    <row r="37" spans="2:7" ht="17.25" customHeight="1" x14ac:dyDescent="0.15">
      <c r="B37" s="9">
        <v>36</v>
      </c>
      <c r="C37" s="9" t="s">
        <v>586</v>
      </c>
      <c r="D37" s="9" t="s">
        <v>587</v>
      </c>
      <c r="E37" s="14">
        <f>COUNTIF(高校一覧!$E$2:$E$131,C37)</f>
        <v>4</v>
      </c>
      <c r="F37" s="14">
        <f>COUNTIF(高校一覧!$F$2:$F$131,C37)</f>
        <v>3</v>
      </c>
      <c r="G37" s="17" t="s">
        <v>616</v>
      </c>
    </row>
    <row r="38" spans="2:7" ht="17.25" customHeight="1" x14ac:dyDescent="0.15">
      <c r="B38" s="9">
        <v>37</v>
      </c>
      <c r="C38" s="9" t="s">
        <v>588</v>
      </c>
      <c r="D38" s="9" t="s">
        <v>587</v>
      </c>
      <c r="E38" s="14">
        <f>COUNTIF(高校一覧!$E$2:$E$131,C38)</f>
        <v>3</v>
      </c>
      <c r="F38" s="14">
        <f>COUNTIF(高校一覧!$F$2:$F$131,C38)</f>
        <v>1</v>
      </c>
      <c r="G38" s="17" t="s">
        <v>616</v>
      </c>
    </row>
    <row r="39" spans="2:7" ht="17.25" customHeight="1" x14ac:dyDescent="0.15">
      <c r="B39" s="9">
        <v>38</v>
      </c>
      <c r="C39" s="9" t="s">
        <v>589</v>
      </c>
      <c r="D39" s="9" t="s">
        <v>587</v>
      </c>
      <c r="E39" s="14">
        <f>COUNTIF(高校一覧!$E$2:$E$131,C39)</f>
        <v>2</v>
      </c>
      <c r="F39" s="14">
        <f>COUNTIF(高校一覧!$F$2:$F$131,C39)</f>
        <v>1</v>
      </c>
      <c r="G39" s="17" t="s">
        <v>616</v>
      </c>
    </row>
    <row r="40" spans="2:7" ht="17.25" customHeight="1" x14ac:dyDescent="0.15">
      <c r="B40" s="9">
        <v>39</v>
      </c>
      <c r="C40" s="9" t="s">
        <v>590</v>
      </c>
      <c r="D40" s="9" t="s">
        <v>587</v>
      </c>
      <c r="E40" s="14">
        <f>COUNTIF(高校一覧!$E$2:$E$131,C40)</f>
        <v>3</v>
      </c>
      <c r="F40" s="14">
        <f>COUNTIF(高校一覧!$F$2:$F$131,C40)</f>
        <v>3</v>
      </c>
      <c r="G40" s="17" t="s">
        <v>616</v>
      </c>
    </row>
    <row r="41" spans="2:7" ht="17.25" customHeight="1" x14ac:dyDescent="0.15">
      <c r="B41" s="9">
        <v>40</v>
      </c>
      <c r="C41" s="9" t="s">
        <v>609</v>
      </c>
      <c r="D41" s="9" t="s">
        <v>587</v>
      </c>
      <c r="E41" s="14">
        <f>COUNTIF(高校一覧!$E$2:$E$131,C41)</f>
        <v>1</v>
      </c>
      <c r="F41" s="14">
        <f>COUNTIF(高校一覧!$F$2:$F$131,C41)</f>
        <v>0</v>
      </c>
      <c r="G41" s="17" t="s">
        <v>616</v>
      </c>
    </row>
    <row r="42" spans="2:7" ht="17.25" customHeight="1" x14ac:dyDescent="0.15">
      <c r="B42" s="10">
        <v>41</v>
      </c>
      <c r="C42" s="10" t="s">
        <v>591</v>
      </c>
      <c r="D42" s="10" t="s">
        <v>592</v>
      </c>
      <c r="E42" s="14">
        <f>COUNTIF(高校一覧!$E$2:$E$131,C42)</f>
        <v>2</v>
      </c>
      <c r="F42" s="14">
        <f>COUNTIF(高校一覧!$F$2:$F$131,C42)</f>
        <v>1</v>
      </c>
      <c r="G42" s="17" t="s">
        <v>616</v>
      </c>
    </row>
    <row r="43" spans="2:7" ht="17.25" customHeight="1" x14ac:dyDescent="0.15">
      <c r="B43" s="10">
        <v>42</v>
      </c>
      <c r="C43" s="10" t="s">
        <v>593</v>
      </c>
      <c r="D43" s="10" t="s">
        <v>592</v>
      </c>
      <c r="E43" s="14">
        <f>COUNTIF(高校一覧!$E$2:$E$131,C43)</f>
        <v>7</v>
      </c>
      <c r="F43" s="14">
        <f>COUNTIF(高校一覧!$F$2:$F$131,C43)</f>
        <v>2</v>
      </c>
      <c r="G43" s="17" t="s">
        <v>616</v>
      </c>
    </row>
    <row r="44" spans="2:7" ht="17.25" customHeight="1" x14ac:dyDescent="0.15">
      <c r="B44" s="10">
        <v>43</v>
      </c>
      <c r="C44" s="10" t="s">
        <v>603</v>
      </c>
      <c r="D44" s="10" t="s">
        <v>592</v>
      </c>
      <c r="E44" s="14">
        <f>COUNTIF(高校一覧!$E$2:$E$131,C44)</f>
        <v>0</v>
      </c>
      <c r="F44" s="14">
        <f>COUNTIF(高校一覧!$F$2:$F$131,C44)</f>
        <v>0</v>
      </c>
      <c r="G44" s="17" t="s">
        <v>616</v>
      </c>
    </row>
    <row r="45" spans="2:7" ht="17.25" customHeight="1" x14ac:dyDescent="0.15">
      <c r="B45" s="10">
        <v>44</v>
      </c>
      <c r="C45" s="10" t="s">
        <v>610</v>
      </c>
      <c r="D45" s="10" t="s">
        <v>592</v>
      </c>
      <c r="E45" s="14">
        <f>COUNTIF(高校一覧!$E$2:$E$131,C45)</f>
        <v>1</v>
      </c>
      <c r="F45" s="14">
        <f>COUNTIF(高校一覧!$F$2:$F$131,C45)</f>
        <v>1</v>
      </c>
      <c r="G45" s="17" t="s">
        <v>616</v>
      </c>
    </row>
    <row r="46" spans="2:7" ht="17.25" customHeight="1" x14ac:dyDescent="0.15">
      <c r="E46" s="1">
        <f>SUM(E2:E45)</f>
        <v>130</v>
      </c>
      <c r="F46" s="1">
        <f>SUM(F2:F45)</f>
        <v>92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高校一覧</vt:lpstr>
      <vt:lpstr>配布用</vt:lpstr>
      <vt:lpstr>配布用②</vt:lpstr>
      <vt:lpstr>割り振り</vt:lpstr>
      <vt:lpstr>高校一覧!Print_Titles</vt:lpstr>
      <vt:lpstr>配布用!Print_Titles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2020-06-10T06:19:19Z</dcterms:modified>
</cp:coreProperties>
</file>